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AFBA2269-85A3-4A83-B1C3-8A4EF82B72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WITCHGEAR" sheetId="5" r:id="rId1"/>
  </sheets>
  <definedNames>
    <definedName name="_xlnm.Print_Area" localSheetId="0">SWITCHGEAR!$A$1:$K$37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5" l="1"/>
  <c r="K28" i="5"/>
  <c r="K29" i="5"/>
  <c r="K30" i="5"/>
  <c r="I25" i="5"/>
  <c r="K25" i="5"/>
  <c r="K24" i="5"/>
  <c r="K27" i="5" l="1"/>
  <c r="K26" i="5"/>
  <c r="I19" i="5"/>
  <c r="K19" i="5" s="1"/>
  <c r="I18" i="5"/>
  <c r="K18" i="5" s="1"/>
  <c r="I16" i="5"/>
  <c r="K16" i="5" s="1"/>
  <c r="I10" i="5"/>
  <c r="K10" i="5" s="1"/>
  <c r="I9" i="5"/>
  <c r="K9" i="5" s="1"/>
  <c r="K11" i="5"/>
  <c r="K12" i="5"/>
  <c r="K13" i="5"/>
  <c r="K14" i="5"/>
  <c r="K15" i="5"/>
  <c r="K17" i="5"/>
  <c r="K20" i="5"/>
  <c r="K21" i="5"/>
  <c r="K22" i="5"/>
  <c r="K23" i="5"/>
</calcChain>
</file>

<file path=xl/sharedStrings.xml><?xml version="1.0" encoding="utf-8"?>
<sst xmlns="http://schemas.openxmlformats.org/spreadsheetml/2006/main" count="110" uniqueCount="67">
  <si>
    <t>SL. NO.</t>
  </si>
  <si>
    <t>MATERIAL CODE</t>
  </si>
  <si>
    <t>DESCRIPTION</t>
  </si>
  <si>
    <t>SPECIFICATION</t>
  </si>
  <si>
    <t>UOM</t>
  </si>
  <si>
    <t>QTY.</t>
  </si>
  <si>
    <t>SYNERGY INDUSTRIAL SERVICES PRIVATE LIMITED</t>
  </si>
  <si>
    <t xml:space="preserve">JOB/PO N0 </t>
  </si>
  <si>
    <t>NOS</t>
  </si>
  <si>
    <t>POWER CONT</t>
  </si>
  <si>
    <t>MCB</t>
  </si>
  <si>
    <t>INDICATION LAMP</t>
  </si>
  <si>
    <t>ENCLOSUURE</t>
  </si>
  <si>
    <t>MAKE</t>
  </si>
  <si>
    <t>MPCB</t>
  </si>
  <si>
    <t>1SFA619403R5421 + 1SFA619403R5420 + 1SFA619403R5424</t>
  </si>
  <si>
    <t>REPUTED</t>
  </si>
  <si>
    <t>PB</t>
  </si>
  <si>
    <t>NO CONTACT BLOCK FOR PB</t>
  </si>
  <si>
    <t>NC CONTACT BLOCK FOR PB</t>
  </si>
  <si>
    <t>STOP PB, (RED)</t>
  </si>
  <si>
    <t>EMG PB</t>
  </si>
  <si>
    <t>2A, SP, C-TYPE</t>
  </si>
  <si>
    <t>2A, DP, C-TYPE</t>
  </si>
  <si>
    <t>1NC ADD ON BLOCK FOR CONTACTOR</t>
  </si>
  <si>
    <t>ABB</t>
  </si>
  <si>
    <t>HXWXD = 380 X 380 X 210</t>
  </si>
  <si>
    <t>AE-1380.500</t>
  </si>
  <si>
    <t>RITTAL</t>
  </si>
  <si>
    <t>PANEL MOUNTING ANGLE/BASE (40X60X180)</t>
  </si>
  <si>
    <t>MPCB DOOR MOUNTED ROTARY HANDEL AND ACCESSORIES</t>
  </si>
  <si>
    <t>CA5X-01</t>
  </si>
  <si>
    <t>1SYS271012R0024</t>
  </si>
  <si>
    <t>1SYS272012R0024</t>
  </si>
  <si>
    <t>PUSH BUTTON HOLDER</t>
  </si>
  <si>
    <t>1SFA611605R1100</t>
  </si>
  <si>
    <t>1SFA611100R1102</t>
  </si>
  <si>
    <t>1SFA611100R1001</t>
  </si>
  <si>
    <t>1SFA611610R1001</t>
  </si>
  <si>
    <t>1SFA611610R1010</t>
  </si>
  <si>
    <t>1SAM350000R1011 + 1SAM201903R1001</t>
  </si>
  <si>
    <t>10-16A, 3P, 50KA, MPCB WITH TRIP CONTACT BLOCK (1NO+1NC)</t>
  </si>
  <si>
    <t>1SYS273012R0064</t>
  </si>
  <si>
    <t>6A, TP, C-TYPE</t>
  </si>
  <si>
    <t>1SBL931074R8010</t>
  </si>
  <si>
    <t>1SFA611525R1101 + 1SFA611610R1010</t>
  </si>
  <si>
    <t>MUSHROOM HEAD TYPE, LOCKABLE TYPE, KEY TO RELEASE EMG. STOP PB WITH 1NC CONTACT BLOCK</t>
  </si>
  <si>
    <t>1SFA619403R5239</t>
  </si>
  <si>
    <t>RATE (Rs.)</t>
  </si>
  <si>
    <t>DISCOUNT (%)</t>
  </si>
  <si>
    <t>TOTAL (Rs.)</t>
  </si>
  <si>
    <t>CONTROL TRAFO</t>
  </si>
  <si>
    <t>GUPTA/ REPUTED</t>
  </si>
  <si>
    <t>POWER SOCKET</t>
  </si>
  <si>
    <t>32A, 5 PIN, PLUG &amp; SOCKET, IP-44</t>
  </si>
  <si>
    <t>PCE/BCH</t>
  </si>
  <si>
    <t>WIRE,CABLE</t>
  </si>
  <si>
    <t>LOT</t>
  </si>
  <si>
    <t>HARDWARE &amp; CONSUMABLE</t>
  </si>
  <si>
    <t>MANPOWER</t>
  </si>
  <si>
    <t>GRAND TOTAL</t>
  </si>
  <si>
    <t>GHATAMPUR WINCH CONTROL PANEL COSTING</t>
  </si>
  <si>
    <t>INDICATING LAMP LED TYPE (R,Y,B), 230VAC</t>
  </si>
  <si>
    <t>AMBER INDICATION LAMP, 110VAC</t>
  </si>
  <si>
    <t>ILLUMINATED PUSH BUTTON WITH LAMP BLOCK, 110 V (GREEN)</t>
  </si>
  <si>
    <t>CONTROL TRANSFORMER, 100VA, 415/110 VAC</t>
  </si>
  <si>
    <t>25A, TP POWER CONTACTOR WITH 1 NO, AUX-110VAC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</si>
</sst>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2"/>
      <color rgb="FF000000"/>
      <name val="Verdana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184731" cy="217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76675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17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76675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17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90700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17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90700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twoCellAnchor editAs="oneCell">
    <xdr:from>
      <xdr:col>0</xdr:col>
      <xdr:colOff>119744</xdr:colOff>
      <xdr:row>0</xdr:row>
      <xdr:rowOff>91169</xdr:rowOff>
    </xdr:from>
    <xdr:to>
      <xdr:col>1</xdr:col>
      <xdr:colOff>1409701</xdr:colOff>
      <xdr:row>5</xdr:row>
      <xdr:rowOff>147197</xdr:rowOff>
    </xdr:to>
    <xdr:pic>
      <xdr:nvPicPr>
        <xdr:cNvPr id="6" name="Picture 5" descr="Home | Synergy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44" y="91169"/>
          <a:ext cx="1642382" cy="11906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0</xdr:colOff>
      <xdr:row>0</xdr:row>
      <xdr:rowOff>0</xdr:rowOff>
    </xdr:from>
    <xdr:ext cx="184731" cy="217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352EEA4-0153-4013-BA8E-F85A223382A9}"/>
            </a:ext>
          </a:extLst>
        </xdr:cNvPr>
        <xdr:cNvSpPr txBox="1"/>
      </xdr:nvSpPr>
      <xdr:spPr>
        <a:xfrm>
          <a:off x="7991475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17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5901CBB-85E1-46FF-A620-4F53C89B5C36}"/>
            </a:ext>
          </a:extLst>
        </xdr:cNvPr>
        <xdr:cNvSpPr txBox="1"/>
      </xdr:nvSpPr>
      <xdr:spPr>
        <a:xfrm>
          <a:off x="7991475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17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394241D-44D3-42F8-9FDF-01A93045475D}"/>
            </a:ext>
          </a:extLst>
        </xdr:cNvPr>
        <xdr:cNvSpPr txBox="1"/>
      </xdr:nvSpPr>
      <xdr:spPr>
        <a:xfrm>
          <a:off x="2438400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17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0FC26D6-C9CD-4FA5-B2DC-1A0B87C7F4A5}"/>
            </a:ext>
          </a:extLst>
        </xdr:cNvPr>
        <xdr:cNvSpPr txBox="1"/>
      </xdr:nvSpPr>
      <xdr:spPr>
        <a:xfrm>
          <a:off x="2438400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topLeftCell="A3" zoomScaleNormal="100" zoomScaleSheetLayoutView="85" workbookViewId="0">
      <selection activeCell="M21" sqref="M21"/>
    </sheetView>
  </sheetViews>
  <sheetFormatPr defaultRowHeight="15" x14ac:dyDescent="0.25"/>
  <cols>
    <col min="1" max="1" width="5.28515625" customWidth="1"/>
    <col min="2" max="2" width="22.85546875" customWidth="1"/>
    <col min="3" max="3" width="8.42578125" customWidth="1"/>
    <col min="4" max="4" width="17.42578125" bestFit="1" customWidth="1"/>
    <col min="5" max="5" width="65.85546875" style="2" bestFit="1" customWidth="1"/>
    <col min="6" max="6" width="25.28515625" style="2" bestFit="1" customWidth="1"/>
    <col min="8" max="8" width="5.42578125" bestFit="1" customWidth="1"/>
    <col min="9" max="9" width="9.85546875" bestFit="1" customWidth="1"/>
    <col min="10" max="10" width="13.85546875" bestFit="1" customWidth="1"/>
    <col min="11" max="11" width="17.28515625" customWidth="1"/>
  </cols>
  <sheetData>
    <row r="1" spans="1:11" ht="18.75" customHeight="1" x14ac:dyDescent="0.25">
      <c r="A1" s="17"/>
      <c r="B1" s="17"/>
      <c r="C1" s="18" t="s">
        <v>6</v>
      </c>
      <c r="D1" s="18"/>
      <c r="E1" s="18"/>
      <c r="F1" s="18"/>
      <c r="G1" s="18"/>
      <c r="H1" s="18"/>
      <c r="I1" s="18"/>
      <c r="J1" s="18"/>
      <c r="K1" s="18"/>
    </row>
    <row r="2" spans="1:11" ht="18.75" customHeight="1" x14ac:dyDescent="0.25">
      <c r="A2" s="17"/>
      <c r="B2" s="17"/>
      <c r="C2" s="18"/>
      <c r="D2" s="18"/>
      <c r="E2" s="18"/>
      <c r="F2" s="18"/>
      <c r="G2" s="18"/>
      <c r="H2" s="18"/>
      <c r="I2" s="18"/>
      <c r="J2" s="18"/>
      <c r="K2" s="18"/>
    </row>
    <row r="3" spans="1:11" ht="18.75" customHeight="1" x14ac:dyDescent="0.25">
      <c r="A3" s="17"/>
      <c r="B3" s="17"/>
      <c r="C3" s="18"/>
      <c r="D3" s="18"/>
      <c r="E3" s="18"/>
      <c r="F3" s="18"/>
      <c r="G3" s="18"/>
      <c r="H3" s="18"/>
      <c r="I3" s="18"/>
      <c r="J3" s="18"/>
      <c r="K3" s="18"/>
    </row>
    <row r="4" spans="1:11" ht="18.75" customHeight="1" x14ac:dyDescent="0.25">
      <c r="A4" s="17"/>
      <c r="B4" s="17"/>
      <c r="C4" s="18"/>
      <c r="D4" s="18"/>
      <c r="E4" s="18"/>
      <c r="F4" s="18"/>
      <c r="G4" s="18"/>
      <c r="H4" s="18"/>
      <c r="I4" s="18"/>
      <c r="J4" s="18"/>
      <c r="K4" s="18"/>
    </row>
    <row r="5" spans="1:11" ht="15.75" customHeight="1" x14ac:dyDescent="0.25">
      <c r="A5" s="17"/>
      <c r="B5" s="17"/>
      <c r="C5" s="19" t="s">
        <v>61</v>
      </c>
      <c r="D5" s="19"/>
      <c r="E5" s="19"/>
      <c r="F5" s="19"/>
      <c r="G5" s="19"/>
      <c r="H5" s="19"/>
      <c r="I5" s="19"/>
      <c r="J5" s="19"/>
      <c r="K5" s="19"/>
    </row>
    <row r="6" spans="1:11" ht="15.75" customHeight="1" x14ac:dyDescent="0.25">
      <c r="A6" s="17"/>
      <c r="B6" s="17"/>
      <c r="C6" s="19"/>
      <c r="D6" s="19"/>
      <c r="E6" s="19"/>
      <c r="F6" s="19"/>
      <c r="G6" s="19"/>
      <c r="H6" s="19"/>
      <c r="I6" s="19"/>
      <c r="J6" s="19"/>
      <c r="K6" s="19"/>
    </row>
    <row r="7" spans="1:11" ht="18.75" customHeight="1" x14ac:dyDescent="0.25">
      <c r="A7" s="17"/>
      <c r="B7" s="17"/>
      <c r="C7" s="19"/>
      <c r="D7" s="19"/>
      <c r="E7" s="19"/>
      <c r="F7" s="19"/>
      <c r="G7" s="19"/>
      <c r="H7" s="19"/>
      <c r="I7" s="19"/>
      <c r="J7" s="19"/>
      <c r="K7" s="19"/>
    </row>
    <row r="8" spans="1:11" ht="25.5" x14ac:dyDescent="0.25">
      <c r="A8" s="5" t="s">
        <v>0</v>
      </c>
      <c r="B8" s="5" t="s">
        <v>1</v>
      </c>
      <c r="C8" s="5" t="s">
        <v>7</v>
      </c>
      <c r="D8" s="5" t="s">
        <v>2</v>
      </c>
      <c r="E8" s="5" t="s">
        <v>3</v>
      </c>
      <c r="F8" s="5" t="s">
        <v>13</v>
      </c>
      <c r="G8" s="5" t="s">
        <v>5</v>
      </c>
      <c r="H8" s="5" t="s">
        <v>4</v>
      </c>
      <c r="I8" s="6" t="s">
        <v>48</v>
      </c>
      <c r="J8" s="6" t="s">
        <v>49</v>
      </c>
      <c r="K8" s="7" t="s">
        <v>50</v>
      </c>
    </row>
    <row r="9" spans="1:11" ht="30" x14ac:dyDescent="0.25">
      <c r="A9" s="1">
        <v>1</v>
      </c>
      <c r="B9" s="4" t="s">
        <v>40</v>
      </c>
      <c r="C9" s="1"/>
      <c r="D9" s="1" t="s">
        <v>14</v>
      </c>
      <c r="E9" s="1" t="s">
        <v>41</v>
      </c>
      <c r="F9" s="3" t="s">
        <v>25</v>
      </c>
      <c r="G9" s="1">
        <v>1</v>
      </c>
      <c r="H9" s="1" t="s">
        <v>8</v>
      </c>
      <c r="I9" s="1">
        <f>10730+2940</f>
        <v>13670</v>
      </c>
      <c r="J9" s="9">
        <v>0.64</v>
      </c>
      <c r="K9" s="1">
        <f t="shared" ref="K9:K30" si="0">(I9-(I9*J9))*G9</f>
        <v>4921.2000000000007</v>
      </c>
    </row>
    <row r="10" spans="1:11" x14ac:dyDescent="0.25">
      <c r="A10" s="1">
        <v>2</v>
      </c>
      <c r="B10" s="1"/>
      <c r="C10" s="1"/>
      <c r="D10" s="1" t="s">
        <v>14</v>
      </c>
      <c r="E10" s="1" t="s">
        <v>30</v>
      </c>
      <c r="F10" s="3" t="s">
        <v>25</v>
      </c>
      <c r="G10" s="1">
        <v>1</v>
      </c>
      <c r="H10" s="1" t="s">
        <v>8</v>
      </c>
      <c r="I10" s="1">
        <f>730+1960+280+330+1310</f>
        <v>4610</v>
      </c>
      <c r="J10" s="9">
        <v>0.64</v>
      </c>
      <c r="K10" s="1">
        <f t="shared" si="0"/>
        <v>1659.6</v>
      </c>
    </row>
    <row r="11" spans="1:11" x14ac:dyDescent="0.25">
      <c r="A11" s="1">
        <v>3</v>
      </c>
      <c r="B11" s="1" t="s">
        <v>44</v>
      </c>
      <c r="C11" s="1"/>
      <c r="D11" s="3" t="s">
        <v>9</v>
      </c>
      <c r="E11" s="1" t="s">
        <v>66</v>
      </c>
      <c r="F11" s="3" t="s">
        <v>25</v>
      </c>
      <c r="G11" s="1">
        <v>2</v>
      </c>
      <c r="H11" s="1" t="s">
        <v>8</v>
      </c>
      <c r="I11" s="1">
        <v>2720</v>
      </c>
      <c r="J11" s="9">
        <v>0.64</v>
      </c>
      <c r="K11" s="1">
        <f t="shared" si="0"/>
        <v>1958.4</v>
      </c>
    </row>
    <row r="12" spans="1:11" x14ac:dyDescent="0.25">
      <c r="A12" s="1">
        <v>4</v>
      </c>
      <c r="B12" s="1" t="s">
        <v>31</v>
      </c>
      <c r="C12" s="1"/>
      <c r="D12" s="3"/>
      <c r="E12" s="1" t="s">
        <v>24</v>
      </c>
      <c r="F12" s="3" t="s">
        <v>25</v>
      </c>
      <c r="G12" s="1">
        <v>2</v>
      </c>
      <c r="H12" s="1" t="s">
        <v>8</v>
      </c>
      <c r="I12" s="1">
        <v>290</v>
      </c>
      <c r="J12" s="9">
        <v>0.64</v>
      </c>
      <c r="K12" s="1">
        <f t="shared" si="0"/>
        <v>208.8</v>
      </c>
    </row>
    <row r="13" spans="1:11" x14ac:dyDescent="0.25">
      <c r="A13" s="1">
        <v>5</v>
      </c>
      <c r="B13" s="1" t="s">
        <v>32</v>
      </c>
      <c r="C13" s="1"/>
      <c r="D13" s="1" t="s">
        <v>10</v>
      </c>
      <c r="E13" s="8" t="s">
        <v>22</v>
      </c>
      <c r="F13" s="3" t="s">
        <v>25</v>
      </c>
      <c r="G13" s="1">
        <v>1</v>
      </c>
      <c r="H13" s="1" t="s">
        <v>8</v>
      </c>
      <c r="I13" s="1">
        <v>610</v>
      </c>
      <c r="J13" s="9">
        <v>0.7</v>
      </c>
      <c r="K13" s="1">
        <f t="shared" si="0"/>
        <v>183</v>
      </c>
    </row>
    <row r="14" spans="1:11" x14ac:dyDescent="0.25">
      <c r="A14" s="1">
        <v>6</v>
      </c>
      <c r="B14" s="1" t="s">
        <v>33</v>
      </c>
      <c r="C14" s="1"/>
      <c r="D14" s="1" t="s">
        <v>10</v>
      </c>
      <c r="E14" s="8" t="s">
        <v>23</v>
      </c>
      <c r="F14" s="3" t="s">
        <v>25</v>
      </c>
      <c r="G14" s="1">
        <v>1</v>
      </c>
      <c r="H14" s="1" t="s">
        <v>8</v>
      </c>
      <c r="I14" s="1">
        <v>1790</v>
      </c>
      <c r="J14" s="9">
        <v>0.7</v>
      </c>
      <c r="K14" s="1">
        <f t="shared" si="0"/>
        <v>537</v>
      </c>
    </row>
    <row r="15" spans="1:11" x14ac:dyDescent="0.25">
      <c r="A15" s="1">
        <v>7</v>
      </c>
      <c r="B15" s="1" t="s">
        <v>42</v>
      </c>
      <c r="C15" s="1"/>
      <c r="D15" s="1" t="s">
        <v>10</v>
      </c>
      <c r="E15" s="8" t="s">
        <v>43</v>
      </c>
      <c r="F15" s="3" t="s">
        <v>25</v>
      </c>
      <c r="G15" s="1">
        <v>1</v>
      </c>
      <c r="H15" s="1" t="s">
        <v>8</v>
      </c>
      <c r="I15" s="1">
        <v>2070</v>
      </c>
      <c r="J15" s="9">
        <v>0.7</v>
      </c>
      <c r="K15" s="1">
        <f t="shared" si="0"/>
        <v>621</v>
      </c>
    </row>
    <row r="16" spans="1:11" ht="45" x14ac:dyDescent="0.25">
      <c r="A16" s="1">
        <v>8</v>
      </c>
      <c r="B16" s="3" t="s">
        <v>15</v>
      </c>
      <c r="C16" s="1"/>
      <c r="D16" s="1" t="s">
        <v>11</v>
      </c>
      <c r="E16" s="1" t="s">
        <v>62</v>
      </c>
      <c r="F16" s="3" t="s">
        <v>25</v>
      </c>
      <c r="G16" s="1">
        <v>1</v>
      </c>
      <c r="H16" s="1" t="s">
        <v>8</v>
      </c>
      <c r="I16" s="1">
        <f>289+289+588</f>
        <v>1166</v>
      </c>
      <c r="J16" s="9">
        <v>0.64</v>
      </c>
      <c r="K16" s="1">
        <f t="shared" si="0"/>
        <v>419.76</v>
      </c>
    </row>
    <row r="17" spans="1:11" x14ac:dyDescent="0.25">
      <c r="A17" s="1">
        <v>9</v>
      </c>
      <c r="B17" s="4" t="s">
        <v>47</v>
      </c>
      <c r="C17" s="1"/>
      <c r="D17" s="1" t="s">
        <v>11</v>
      </c>
      <c r="E17" s="1" t="s">
        <v>63</v>
      </c>
      <c r="F17" s="3" t="s">
        <v>25</v>
      </c>
      <c r="G17" s="1">
        <v>1</v>
      </c>
      <c r="H17" s="1" t="s">
        <v>8</v>
      </c>
      <c r="I17" s="1">
        <v>289</v>
      </c>
      <c r="J17" s="9">
        <v>0.64</v>
      </c>
      <c r="K17" s="1">
        <f t="shared" si="0"/>
        <v>104.03999999999999</v>
      </c>
    </row>
    <row r="18" spans="1:11" ht="30" x14ac:dyDescent="0.25">
      <c r="A18" s="1">
        <v>10</v>
      </c>
      <c r="B18" s="4" t="s">
        <v>45</v>
      </c>
      <c r="C18" s="1"/>
      <c r="D18" s="1" t="s">
        <v>21</v>
      </c>
      <c r="E18" s="4" t="s">
        <v>46</v>
      </c>
      <c r="F18" s="3" t="s">
        <v>25</v>
      </c>
      <c r="G18" s="1">
        <v>1</v>
      </c>
      <c r="H18" s="1" t="s">
        <v>8</v>
      </c>
      <c r="I18" s="1">
        <f>989+93+42</f>
        <v>1124</v>
      </c>
      <c r="J18" s="9">
        <v>0.64</v>
      </c>
      <c r="K18" s="1">
        <f t="shared" si="0"/>
        <v>404.64</v>
      </c>
    </row>
    <row r="19" spans="1:11" x14ac:dyDescent="0.25">
      <c r="A19" s="1">
        <v>11</v>
      </c>
      <c r="B19" s="4" t="s">
        <v>36</v>
      </c>
      <c r="C19" s="1"/>
      <c r="D19" s="1" t="s">
        <v>17</v>
      </c>
      <c r="E19" s="4" t="s">
        <v>64</v>
      </c>
      <c r="F19" s="1" t="s">
        <v>25</v>
      </c>
      <c r="G19" s="1">
        <v>2</v>
      </c>
      <c r="H19" s="1" t="s">
        <v>8</v>
      </c>
      <c r="I19" s="1">
        <f>114+42+93+196</f>
        <v>445</v>
      </c>
      <c r="J19" s="9">
        <v>0.64</v>
      </c>
      <c r="K19" s="1">
        <f t="shared" si="0"/>
        <v>320.39999999999998</v>
      </c>
    </row>
    <row r="20" spans="1:11" x14ac:dyDescent="0.25">
      <c r="A20" s="1">
        <v>12</v>
      </c>
      <c r="B20" s="4" t="s">
        <v>38</v>
      </c>
      <c r="C20" s="1"/>
      <c r="D20" s="1" t="s">
        <v>17</v>
      </c>
      <c r="E20" s="4" t="s">
        <v>18</v>
      </c>
      <c r="F20" s="1" t="s">
        <v>25</v>
      </c>
      <c r="G20" s="1">
        <v>5</v>
      </c>
      <c r="H20" s="1" t="s">
        <v>8</v>
      </c>
      <c r="I20" s="1">
        <v>93</v>
      </c>
      <c r="J20" s="9">
        <v>0.64</v>
      </c>
      <c r="K20" s="1">
        <f t="shared" si="0"/>
        <v>167.39999999999998</v>
      </c>
    </row>
    <row r="21" spans="1:11" x14ac:dyDescent="0.25">
      <c r="A21" s="1">
        <v>13</v>
      </c>
      <c r="B21" s="4" t="s">
        <v>37</v>
      </c>
      <c r="C21" s="1"/>
      <c r="D21" s="1" t="s">
        <v>17</v>
      </c>
      <c r="E21" s="4" t="s">
        <v>20</v>
      </c>
      <c r="F21" s="1" t="s">
        <v>25</v>
      </c>
      <c r="G21" s="1">
        <v>1</v>
      </c>
      <c r="H21" s="1" t="s">
        <v>8</v>
      </c>
      <c r="I21" s="1">
        <v>83</v>
      </c>
      <c r="J21" s="9">
        <v>0.64</v>
      </c>
      <c r="K21" s="1">
        <f t="shared" si="0"/>
        <v>29.879999999999995</v>
      </c>
    </row>
    <row r="22" spans="1:11" x14ac:dyDescent="0.25">
      <c r="A22" s="1">
        <v>14</v>
      </c>
      <c r="B22" s="4" t="s">
        <v>39</v>
      </c>
      <c r="C22" s="1"/>
      <c r="D22" s="1" t="s">
        <v>17</v>
      </c>
      <c r="E22" s="4" t="s">
        <v>19</v>
      </c>
      <c r="F22" s="1" t="s">
        <v>25</v>
      </c>
      <c r="G22" s="1">
        <v>3</v>
      </c>
      <c r="H22" s="1" t="s">
        <v>8</v>
      </c>
      <c r="I22" s="1">
        <v>93</v>
      </c>
      <c r="J22" s="9">
        <v>0.64</v>
      </c>
      <c r="K22" s="1">
        <f t="shared" si="0"/>
        <v>100.44</v>
      </c>
    </row>
    <row r="23" spans="1:11" x14ac:dyDescent="0.25">
      <c r="A23" s="1">
        <v>15</v>
      </c>
      <c r="B23" s="1" t="s">
        <v>35</v>
      </c>
      <c r="C23" s="1"/>
      <c r="D23" s="1" t="s">
        <v>17</v>
      </c>
      <c r="E23" s="1" t="s">
        <v>34</v>
      </c>
      <c r="F23" s="1" t="s">
        <v>25</v>
      </c>
      <c r="G23" s="1">
        <v>7</v>
      </c>
      <c r="H23" s="1" t="s">
        <v>8</v>
      </c>
      <c r="I23" s="1">
        <v>42</v>
      </c>
      <c r="J23" s="9">
        <v>0.64</v>
      </c>
      <c r="K23" s="1">
        <f t="shared" si="0"/>
        <v>105.84</v>
      </c>
    </row>
    <row r="24" spans="1:11" x14ac:dyDescent="0.25">
      <c r="A24" s="1">
        <v>16</v>
      </c>
      <c r="B24" s="1"/>
      <c r="C24" s="1"/>
      <c r="D24" s="1" t="s">
        <v>51</v>
      </c>
      <c r="E24" s="4" t="s">
        <v>65</v>
      </c>
      <c r="F24" s="3" t="s">
        <v>52</v>
      </c>
      <c r="G24" s="1">
        <v>1</v>
      </c>
      <c r="H24" s="1" t="s">
        <v>8</v>
      </c>
      <c r="I24" s="1">
        <v>2950</v>
      </c>
      <c r="J24" s="9">
        <v>0</v>
      </c>
      <c r="K24" s="1">
        <f t="shared" si="0"/>
        <v>2950</v>
      </c>
    </row>
    <row r="25" spans="1:11" x14ac:dyDescent="0.25">
      <c r="A25" s="1">
        <v>17</v>
      </c>
      <c r="B25" s="1"/>
      <c r="C25" s="1"/>
      <c r="D25" s="3" t="s">
        <v>53</v>
      </c>
      <c r="E25" s="3" t="s">
        <v>54</v>
      </c>
      <c r="F25" s="3" t="s">
        <v>55</v>
      </c>
      <c r="G25" s="1">
        <v>2</v>
      </c>
      <c r="H25" s="1" t="s">
        <v>8</v>
      </c>
      <c r="I25" s="1">
        <f>1195+795</f>
        <v>1990</v>
      </c>
      <c r="J25" s="9">
        <v>0.31</v>
      </c>
      <c r="K25" s="1">
        <f t="shared" si="0"/>
        <v>2746.2</v>
      </c>
    </row>
    <row r="26" spans="1:11" x14ac:dyDescent="0.25">
      <c r="A26" s="1">
        <v>18</v>
      </c>
      <c r="B26" s="1" t="s">
        <v>27</v>
      </c>
      <c r="C26" s="1"/>
      <c r="D26" s="1" t="s">
        <v>12</v>
      </c>
      <c r="E26" s="1" t="s">
        <v>26</v>
      </c>
      <c r="F26" s="3" t="s">
        <v>28</v>
      </c>
      <c r="G26" s="1">
        <v>1</v>
      </c>
      <c r="H26" s="1" t="s">
        <v>8</v>
      </c>
      <c r="I26" s="1">
        <v>4500</v>
      </c>
      <c r="J26" s="1">
        <v>0</v>
      </c>
      <c r="K26" s="1">
        <f t="shared" si="0"/>
        <v>4500</v>
      </c>
    </row>
    <row r="27" spans="1:11" x14ac:dyDescent="0.25">
      <c r="A27" s="1">
        <v>19</v>
      </c>
      <c r="B27" s="1"/>
      <c r="C27" s="1"/>
      <c r="D27" s="1" t="s">
        <v>12</v>
      </c>
      <c r="E27" s="1" t="s">
        <v>29</v>
      </c>
      <c r="F27" s="3" t="s">
        <v>16</v>
      </c>
      <c r="G27" s="1">
        <v>2</v>
      </c>
      <c r="H27" s="1" t="s">
        <v>8</v>
      </c>
      <c r="I27" s="1">
        <v>150</v>
      </c>
      <c r="J27" s="1">
        <v>0</v>
      </c>
      <c r="K27" s="1">
        <f t="shared" si="0"/>
        <v>300</v>
      </c>
    </row>
    <row r="28" spans="1:11" x14ac:dyDescent="0.25">
      <c r="A28" s="1">
        <v>20</v>
      </c>
      <c r="B28" s="1"/>
      <c r="C28" s="1"/>
      <c r="D28" s="1"/>
      <c r="E28" s="1" t="s">
        <v>56</v>
      </c>
      <c r="F28" s="3"/>
      <c r="G28" s="1">
        <v>1</v>
      </c>
      <c r="H28" s="1" t="s">
        <v>57</v>
      </c>
      <c r="I28" s="1">
        <v>3000</v>
      </c>
      <c r="J28" s="1">
        <v>0</v>
      </c>
      <c r="K28" s="1">
        <f t="shared" si="0"/>
        <v>3000</v>
      </c>
    </row>
    <row r="29" spans="1:11" x14ac:dyDescent="0.25">
      <c r="A29" s="1">
        <v>21</v>
      </c>
      <c r="B29" s="1"/>
      <c r="C29" s="1"/>
      <c r="D29" s="1"/>
      <c r="E29" s="4" t="s">
        <v>58</v>
      </c>
      <c r="F29" s="1"/>
      <c r="G29" s="1">
        <v>1</v>
      </c>
      <c r="H29" s="1" t="s">
        <v>57</v>
      </c>
      <c r="I29" s="1">
        <v>1000</v>
      </c>
      <c r="J29" s="1">
        <v>0</v>
      </c>
      <c r="K29" s="1">
        <f t="shared" si="0"/>
        <v>1000</v>
      </c>
    </row>
    <row r="30" spans="1:11" x14ac:dyDescent="0.25">
      <c r="A30" s="13">
        <v>22</v>
      </c>
      <c r="B30" s="13"/>
      <c r="C30" s="13"/>
      <c r="D30" s="13"/>
      <c r="E30" s="14" t="s">
        <v>59</v>
      </c>
      <c r="F30" s="13"/>
      <c r="G30" s="13">
        <v>1</v>
      </c>
      <c r="H30" s="13" t="s">
        <v>57</v>
      </c>
      <c r="I30" s="13">
        <v>1200</v>
      </c>
      <c r="J30" s="13">
        <v>0</v>
      </c>
      <c r="K30" s="13">
        <f t="shared" si="0"/>
        <v>1200</v>
      </c>
    </row>
    <row r="31" spans="1:11" x14ac:dyDescent="0.25">
      <c r="A31" s="11"/>
      <c r="B31" s="11"/>
      <c r="C31" s="11"/>
      <c r="D31" s="11"/>
      <c r="E31" s="15"/>
      <c r="F31" s="11"/>
      <c r="G31" s="11"/>
      <c r="H31" s="11"/>
      <c r="I31" s="11"/>
      <c r="J31" s="11"/>
      <c r="K31" s="11"/>
    </row>
    <row r="32" spans="1:11" ht="18.75" x14ac:dyDescent="0.25">
      <c r="A32" s="2"/>
      <c r="B32" s="2"/>
      <c r="C32" s="2"/>
      <c r="F32" s="16" t="s">
        <v>60</v>
      </c>
      <c r="G32" s="16"/>
      <c r="H32" s="16"/>
      <c r="I32" s="16"/>
      <c r="J32" s="16"/>
      <c r="K32" s="12">
        <f>SUM(K9:K31)</f>
        <v>27437.599999999999</v>
      </c>
    </row>
    <row r="33" spans="1:11" x14ac:dyDescent="0.25">
      <c r="A33" s="2"/>
      <c r="B33" s="2"/>
      <c r="C33" s="2"/>
      <c r="J33" s="10"/>
      <c r="K33" s="2"/>
    </row>
    <row r="34" spans="1:11" x14ac:dyDescent="0.25">
      <c r="A34" s="2"/>
      <c r="B34" s="2"/>
      <c r="C34" s="2"/>
      <c r="D34" s="2"/>
      <c r="G34" s="2"/>
      <c r="H34" s="2"/>
      <c r="I34" s="2"/>
      <c r="J34" s="10"/>
      <c r="K34" s="2"/>
    </row>
    <row r="35" spans="1:11" x14ac:dyDescent="0.25">
      <c r="A35" s="2"/>
      <c r="B35" s="2"/>
      <c r="C35" s="2"/>
      <c r="D35" s="2"/>
      <c r="G35" s="2"/>
      <c r="H35" s="2"/>
      <c r="I35" s="2"/>
      <c r="J35" s="10"/>
      <c r="K35" s="2"/>
    </row>
    <row r="36" spans="1:11" x14ac:dyDescent="0.25">
      <c r="A36" s="2"/>
      <c r="B36" s="2"/>
      <c r="C36" s="2"/>
      <c r="D36" s="2"/>
      <c r="G36" s="2"/>
      <c r="H36" s="2"/>
      <c r="I36" s="2"/>
      <c r="J36" s="10"/>
      <c r="K36" s="2"/>
    </row>
    <row r="37" spans="1:11" x14ac:dyDescent="0.25">
      <c r="A37" s="2"/>
      <c r="B37" s="2"/>
      <c r="C37" s="2"/>
      <c r="D37" s="2"/>
      <c r="G37" s="2"/>
      <c r="H37" s="2"/>
      <c r="I37" s="2"/>
      <c r="J37" s="10"/>
      <c r="K37" s="2"/>
    </row>
    <row r="38" spans="1:11" x14ac:dyDescent="0.25">
      <c r="A38" s="2"/>
      <c r="B38" s="2"/>
      <c r="C38" s="2"/>
      <c r="D38" s="2"/>
      <c r="G38" s="2"/>
      <c r="H38" s="2"/>
      <c r="I38" s="2"/>
      <c r="J38" s="10"/>
      <c r="K38" s="2"/>
    </row>
    <row r="39" spans="1:11" x14ac:dyDescent="0.25">
      <c r="A39" s="2"/>
      <c r="B39" s="2"/>
      <c r="C39" s="2"/>
      <c r="D39" s="2"/>
      <c r="G39" s="2"/>
      <c r="H39" s="2"/>
      <c r="I39" s="2"/>
      <c r="J39" s="10"/>
      <c r="K39" s="2"/>
    </row>
    <row r="40" spans="1:11" x14ac:dyDescent="0.25">
      <c r="A40" s="2"/>
      <c r="B40" s="2"/>
      <c r="C40" s="2"/>
      <c r="D40" s="2"/>
      <c r="G40" s="2"/>
      <c r="H40" s="2"/>
      <c r="I40" s="2"/>
      <c r="J40" s="10"/>
      <c r="K40" s="2"/>
    </row>
    <row r="41" spans="1:11" x14ac:dyDescent="0.25">
      <c r="A41" s="2"/>
      <c r="B41" s="2"/>
      <c r="C41" s="2"/>
      <c r="D41" s="2"/>
      <c r="G41" s="2"/>
      <c r="H41" s="2"/>
      <c r="I41" s="2"/>
      <c r="J41" s="10"/>
      <c r="K41" s="2"/>
    </row>
    <row r="42" spans="1:11" x14ac:dyDescent="0.25">
      <c r="A42" s="2"/>
      <c r="B42" s="2"/>
      <c r="C42" s="2"/>
      <c r="D42" s="2"/>
      <c r="G42" s="2"/>
      <c r="H42" s="2"/>
      <c r="I42" s="2"/>
      <c r="J42" s="10"/>
      <c r="K42" s="2"/>
    </row>
    <row r="43" spans="1:11" x14ac:dyDescent="0.25">
      <c r="A43" s="2"/>
      <c r="B43" s="2"/>
      <c r="C43" s="2"/>
      <c r="D43" s="2"/>
      <c r="G43" s="2"/>
      <c r="H43" s="2"/>
      <c r="I43" s="2"/>
      <c r="J43" s="10"/>
      <c r="K43" s="2"/>
    </row>
    <row r="44" spans="1:11" x14ac:dyDescent="0.25">
      <c r="A44" s="2"/>
      <c r="B44" s="2"/>
      <c r="C44" s="2"/>
      <c r="D44" s="2"/>
      <c r="G44" s="2"/>
      <c r="H44" s="2"/>
      <c r="I44" s="2"/>
      <c r="J44" s="2"/>
    </row>
    <row r="45" spans="1:11" x14ac:dyDescent="0.25">
      <c r="A45" s="2"/>
      <c r="B45" s="2"/>
      <c r="C45" s="2"/>
      <c r="D45" s="2"/>
      <c r="G45" s="2"/>
      <c r="H45" s="2"/>
      <c r="I45" s="2"/>
      <c r="J45" s="2"/>
    </row>
    <row r="46" spans="1:11" x14ac:dyDescent="0.25">
      <c r="A46" s="2"/>
      <c r="B46" s="2"/>
      <c r="C46" s="2"/>
      <c r="D46" s="2"/>
      <c r="G46" s="2"/>
      <c r="H46" s="2"/>
      <c r="I46" s="2"/>
      <c r="J46" s="2"/>
    </row>
    <row r="47" spans="1:11" x14ac:dyDescent="0.25">
      <c r="A47" s="2"/>
      <c r="B47" s="2"/>
      <c r="C47" s="2"/>
      <c r="D47" s="2"/>
      <c r="G47" s="2"/>
      <c r="H47" s="2"/>
      <c r="I47" s="2"/>
      <c r="J47" s="2"/>
    </row>
    <row r="48" spans="1:11" x14ac:dyDescent="0.25">
      <c r="A48" s="2"/>
      <c r="B48" s="2"/>
      <c r="C48" s="2"/>
      <c r="D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G50" s="2"/>
      <c r="H50" s="2"/>
      <c r="I50" s="2"/>
      <c r="J50" s="2"/>
    </row>
  </sheetData>
  <mergeCells count="4">
    <mergeCell ref="F32:J32"/>
    <mergeCell ref="A1:B7"/>
    <mergeCell ref="C1:K4"/>
    <mergeCell ref="C5:K7"/>
  </mergeCells>
  <pageMargins left="0.25" right="0.25" top="0.75" bottom="0.75" header="0.3" footer="0.3"/>
  <pageSetup paperSize="9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SWITCHGEAR</vt:lpstr>
      <vt:lpstr>SWITCHGEAR!Print_Area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2026-03-02T11:25:52Z</dcterms:modified>
</cp:coreProperties>
</file>