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320"/>
  </bookViews>
  <sheets>
    <sheet name="7.5k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I37" i="1"/>
  <c r="K37" i="1" s="1"/>
  <c r="K36" i="1"/>
  <c r="K35" i="1"/>
  <c r="K34" i="1"/>
  <c r="K33" i="1"/>
  <c r="K32" i="1"/>
  <c r="K31" i="1"/>
  <c r="K30" i="1"/>
  <c r="K29" i="1"/>
  <c r="K28" i="1"/>
  <c r="K27" i="1"/>
  <c r="I26" i="1"/>
  <c r="K26" i="1" s="1"/>
  <c r="I25" i="1"/>
  <c r="K25" i="1" s="1"/>
  <c r="K24" i="1"/>
  <c r="K23" i="1"/>
  <c r="K22" i="1"/>
  <c r="K21" i="1"/>
  <c r="K20" i="1"/>
  <c r="K19" i="1"/>
  <c r="K18" i="1"/>
  <c r="K17" i="1"/>
  <c r="K16" i="1"/>
  <c r="K15" i="1"/>
  <c r="I14" i="1"/>
  <c r="K14" i="1" s="1"/>
  <c r="K13" i="1"/>
  <c r="I12" i="1"/>
  <c r="K12" i="1" s="1"/>
  <c r="K11" i="1"/>
  <c r="K10" i="1"/>
  <c r="K51" i="1" l="1"/>
</calcChain>
</file>

<file path=xl/sharedStrings.xml><?xml version="1.0" encoding="utf-8"?>
<sst xmlns="http://schemas.openxmlformats.org/spreadsheetml/2006/main" count="173" uniqueCount="103">
  <si>
    <t>SYNERGY INDUSTRIAL SERVICES PRIVATE LIMITED</t>
  </si>
  <si>
    <t>SL. NO.</t>
  </si>
  <si>
    <t>MATERIAL CODE</t>
  </si>
  <si>
    <t xml:space="preserve">JOB/PO N0 </t>
  </si>
  <si>
    <t>DESCRIPTION</t>
  </si>
  <si>
    <t>SPECIFICATION</t>
  </si>
  <si>
    <t>MAKE</t>
  </si>
  <si>
    <t>QTY.</t>
  </si>
  <si>
    <t>UOM</t>
  </si>
  <si>
    <t>MCCB</t>
  </si>
  <si>
    <t>NOS</t>
  </si>
  <si>
    <t>POWER CONT</t>
  </si>
  <si>
    <t>MCB</t>
  </si>
  <si>
    <t>INDICATION LAMP</t>
  </si>
  <si>
    <t>CONTROL TRAFO</t>
  </si>
  <si>
    <t>POWER SOCKET</t>
  </si>
  <si>
    <t>PT100 SOCKET</t>
  </si>
  <si>
    <t>REPUTED</t>
  </si>
  <si>
    <t>ENCLOSUURE</t>
  </si>
  <si>
    <t>RATE (Rs.)</t>
  </si>
  <si>
    <t>DISCOUNT (%)</t>
  </si>
  <si>
    <t>TOTAL (Rs.)</t>
  </si>
  <si>
    <t>WIRE,CABLE</t>
  </si>
  <si>
    <t>LOT</t>
  </si>
  <si>
    <t>HARDWARE &amp; CONSUMABLE</t>
  </si>
  <si>
    <t>MANPOWER</t>
  </si>
  <si>
    <t>TOTAL COSTING</t>
  </si>
  <si>
    <t>ABB/SCHNEIDER</t>
  </si>
  <si>
    <t>FUSE</t>
  </si>
  <si>
    <t>VFD</t>
  </si>
  <si>
    <t>YASKAWA</t>
  </si>
  <si>
    <t>1SDA080834R1</t>
  </si>
  <si>
    <t>40A, TP MCCB, 50KA, TMD WITH DOOR HANDLE</t>
  </si>
  <si>
    <t>40A FUSE BASE WITH 50A HRC LINK</t>
  </si>
  <si>
    <t xml:space="preserve"> CIPR-GA70D4023ABMA</t>
  </si>
  <si>
    <t>7.5KW HD VFD WITH EXTERNAL DI CARD</t>
  </si>
  <si>
    <t>1SAM250000R1005</t>
  </si>
  <si>
    <t>MPCB</t>
  </si>
  <si>
    <t>0.63-1.0A TP MPCB, 50KA</t>
  </si>
  <si>
    <t>1SAM250000R1006 + 1SAM201903R1001</t>
  </si>
  <si>
    <t>1-1.6A TP MPCB WITH TRIP CONTACT, 50KA</t>
  </si>
  <si>
    <t>1SAM250000R1006</t>
  </si>
  <si>
    <t>1-1.6A TP MPCB, 50KA</t>
  </si>
  <si>
    <t>1SBL901074R8410</t>
  </si>
  <si>
    <t>9A, TP POWER CONTACTOR WITH 1 NO, AUX-110VAC</t>
  </si>
  <si>
    <t>ENCODER</t>
  </si>
  <si>
    <t>INCREAMENTRAL ENCODER, 1024 PPR, 12 V</t>
  </si>
  <si>
    <t>1SYS272012R0064</t>
  </si>
  <si>
    <t>6A, DP, C-TYPE</t>
  </si>
  <si>
    <t>SS</t>
  </si>
  <si>
    <t>3 POSITION, SPRING RETURN, SELECTOR SWITH WITH 2NO BLOCK</t>
  </si>
  <si>
    <t>SCHNEIDER/TECNIC</t>
  </si>
  <si>
    <t>1SFA619403R5421 + 1SFA619403R5420 + 1SFA619403R5424</t>
  </si>
  <si>
    <t>INDICATING LAMP LED TYPE (R,Y,B), 415VAC</t>
  </si>
  <si>
    <t>1SFA619403R5131</t>
  </si>
  <si>
    <t>RED INDICATION LAMP, 110VAC</t>
  </si>
  <si>
    <t>ABB/SCHNEIDER/TECNIC</t>
  </si>
  <si>
    <t>1SFA619403R5139</t>
  </si>
  <si>
    <t>AMBER INDICATION LAMP, 110VAC</t>
  </si>
  <si>
    <t>2S26BO</t>
  </si>
  <si>
    <t>AUTO MANUAL SELECTOR SWITCH WITH OFF</t>
  </si>
  <si>
    <t>KAYCEE/SALZER</t>
  </si>
  <si>
    <t>1SFA611523R1001 + 1SFA611605R1100 + 1SFA611610R1001 + 1SFA611610R1010</t>
  </si>
  <si>
    <t>EMG PB</t>
  </si>
  <si>
    <t>MUSHROOM HEAD TYPE, TURN TO RELEASE EMG. STOP PB WITH 1NO+1NC CONTACT BLOCK</t>
  </si>
  <si>
    <t>ABB/SCHNEIDER/ TECNIC</t>
  </si>
  <si>
    <t>RELAY</t>
  </si>
  <si>
    <t>4CO , AUXILIARY RELAY, 110V AC</t>
  </si>
  <si>
    <t>SALZER/ REPUTED</t>
  </si>
  <si>
    <t>2CO , AUXILIARY RELAY, 110V AC</t>
  </si>
  <si>
    <t>PB</t>
  </si>
  <si>
    <t>ILLUMINATED PUSH BUTTON WITH LAMP BLOCK, 110 V (GREEN)</t>
  </si>
  <si>
    <t>INCH FWD/REV START PB, (GREEN)</t>
  </si>
  <si>
    <t>NO CONTACT BLOCK FOR PB</t>
  </si>
  <si>
    <t>STOP PB, (RED)</t>
  </si>
  <si>
    <t>NC CONTACT BLOCK FOR PB</t>
  </si>
  <si>
    <t>PRI:(0-415)VAC, SEC:(0-110/230)VAC (300+200)=500VA CONTROL TRANSFORMER</t>
  </si>
  <si>
    <t>GUPTA/ REPUTED</t>
  </si>
  <si>
    <t>CT</t>
  </si>
  <si>
    <t>KAPPA/GUPTA</t>
  </si>
  <si>
    <t>40/1, CT, CLA-1, 5VA</t>
  </si>
  <si>
    <t>DIGITAL VOLTMETER, AUX-110VAC</t>
  </si>
  <si>
    <t>MULTISPAN/CONSERV</t>
  </si>
  <si>
    <t>DIGITAL AMMETER, AUX-110VAC</t>
  </si>
  <si>
    <t>FAN</t>
  </si>
  <si>
    <t>EXHAUST FAN 4INCH, 230VAC</t>
  </si>
  <si>
    <t>REXONARD/REPUTED</t>
  </si>
  <si>
    <t>LAMP</t>
  </si>
  <si>
    <t>PANEL LAMP, 230VAC  WITH DOOR LIMIT SWITCH -(1NO+1NC)</t>
  </si>
  <si>
    <t>SOCKET</t>
  </si>
  <si>
    <t>6A, POWER SOCKET</t>
  </si>
  <si>
    <t>PIC-101</t>
  </si>
  <si>
    <t>RPM METER</t>
  </si>
  <si>
    <t>SPEED METER</t>
  </si>
  <si>
    <t>MULTISPAN/SELEC</t>
  </si>
  <si>
    <t>16A, 5 PIN, PLUG &amp; SOCKET</t>
  </si>
  <si>
    <t>PCE/BCH</t>
  </si>
  <si>
    <t>63A, 5 PIN, PLUG &amp; SOCKET</t>
  </si>
  <si>
    <t>3PIN Plug &amp; socket for encoder</t>
  </si>
  <si>
    <t>HXWXD = (1000 X 550 X 475) + CANOPY</t>
  </si>
  <si>
    <t>PANEL MOUNTING ANGLE/BASE</t>
  </si>
  <si>
    <t>KUEBLER</t>
  </si>
  <si>
    <t>HZL BCD 7.5kW VFD PANEL COSTING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</si>
</sst>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8" tint="-0.249977111117893"/>
      <name val="Bookman Old Style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9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0" xfId="0" applyNumberFormat="1" applyFont="1"/>
    <xf numFmtId="164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A0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2" name="TextBox 1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3" name="TextBox 2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4" name="TextBox 3"/>
        <xdr:cNvSpPr txBox="1"/>
      </xdr:nvSpPr>
      <xdr:spPr>
        <a:xfrm>
          <a:off x="3924300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6" name="TextBox 5"/>
        <xdr:cNvSpPr txBox="1"/>
      </xdr:nvSpPr>
      <xdr:spPr>
        <a:xfrm>
          <a:off x="3924300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17560"/>
    <xdr:sp macro="" textlink="">
      <xdr:nvSpPr>
        <xdr:cNvPr id="7" name="TextBox 6"/>
        <xdr:cNvSpPr txBox="1"/>
      </xdr:nvSpPr>
      <xdr:spPr>
        <a:xfrm>
          <a:off x="1743075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4731" cy="217560"/>
    <xdr:sp macro="" textlink="">
      <xdr:nvSpPr>
        <xdr:cNvPr id="8" name="TextBox 7"/>
        <xdr:cNvSpPr txBox="1"/>
      </xdr:nvSpPr>
      <xdr:spPr>
        <a:xfrm>
          <a:off x="1743075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9" name="TextBox 8"/>
        <xdr:cNvSpPr txBox="1"/>
      </xdr:nvSpPr>
      <xdr:spPr>
        <a:xfrm>
          <a:off x="398145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10" name="TextBox 9"/>
        <xdr:cNvSpPr txBox="1"/>
      </xdr:nvSpPr>
      <xdr:spPr>
        <a:xfrm>
          <a:off x="398145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17560"/>
    <xdr:sp macro="" textlink="">
      <xdr:nvSpPr>
        <xdr:cNvPr id="11" name="TextBox 10"/>
        <xdr:cNvSpPr txBox="1"/>
      </xdr:nvSpPr>
      <xdr:spPr>
        <a:xfrm>
          <a:off x="3981450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1</xdr:col>
      <xdr:colOff>85723</xdr:colOff>
      <xdr:row>0</xdr:row>
      <xdr:rowOff>190501</xdr:rowOff>
    </xdr:from>
    <xdr:to>
      <xdr:col>1</xdr:col>
      <xdr:colOff>1302684</xdr:colOff>
      <xdr:row>6</xdr:row>
      <xdr:rowOff>12032</xdr:rowOff>
    </xdr:to>
    <xdr:pic>
      <xdr:nvPicPr>
        <xdr:cNvPr id="12" name="Picture 11" descr="Home | Synerg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3" y="190501"/>
          <a:ext cx="1216961" cy="9645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13</xdr:row>
      <xdr:rowOff>0</xdr:rowOff>
    </xdr:from>
    <xdr:ext cx="184731" cy="217560"/>
    <xdr:sp macro="" textlink="">
      <xdr:nvSpPr>
        <xdr:cNvPr id="13" name="TextBox 12"/>
        <xdr:cNvSpPr txBox="1"/>
      </xdr:nvSpPr>
      <xdr:spPr>
        <a:xfrm>
          <a:off x="3981450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17560"/>
    <xdr:sp macro="" textlink="">
      <xdr:nvSpPr>
        <xdr:cNvPr id="14" name="TextBox 13"/>
        <xdr:cNvSpPr txBox="1"/>
      </xdr:nvSpPr>
      <xdr:spPr>
        <a:xfrm>
          <a:off x="1800225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17560"/>
    <xdr:sp macro="" textlink="">
      <xdr:nvSpPr>
        <xdr:cNvPr id="15" name="TextBox 14"/>
        <xdr:cNvSpPr txBox="1"/>
      </xdr:nvSpPr>
      <xdr:spPr>
        <a:xfrm>
          <a:off x="1800225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28" zoomScaleNormal="100" workbookViewId="0">
      <selection activeCell="H59" sqref="H59"/>
    </sheetView>
  </sheetViews>
  <sheetFormatPr defaultColWidth="9.140625" defaultRowHeight="15" x14ac:dyDescent="0.25"/>
  <cols>
    <col min="1" max="1" width="4.85546875" style="6" customWidth="1"/>
    <col min="2" max="2" width="22.140625" style="6" customWidth="1"/>
    <col min="3" max="3" width="13.5703125" style="6" customWidth="1"/>
    <col min="4" max="4" width="19.140625" style="6" customWidth="1"/>
    <col min="5" max="5" width="56.140625" style="6" bestFit="1" customWidth="1"/>
    <col min="6" max="6" width="29" style="6" customWidth="1"/>
    <col min="7" max="7" width="7.42578125" style="6" customWidth="1"/>
    <col min="8" max="10" width="12" style="6" customWidth="1"/>
    <col min="11" max="11" width="17.5703125" style="29" customWidth="1"/>
    <col min="12" max="16384" width="9.140625" style="6"/>
  </cols>
  <sheetData>
    <row r="1" spans="1:11" s="1" customFormat="1" x14ac:dyDescent="0.25">
      <c r="A1" s="35"/>
      <c r="B1" s="35"/>
      <c r="C1" s="32" t="s">
        <v>0</v>
      </c>
      <c r="D1" s="32"/>
      <c r="E1" s="32"/>
      <c r="F1" s="32"/>
      <c r="G1" s="32"/>
      <c r="H1" s="32"/>
      <c r="I1" s="32"/>
      <c r="J1" s="32"/>
      <c r="K1" s="32"/>
    </row>
    <row r="2" spans="1:11" s="1" customFormat="1" x14ac:dyDescent="0.25">
      <c r="A2" s="35"/>
      <c r="B2" s="35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x14ac:dyDescent="0.25">
      <c r="A3" s="35"/>
      <c r="B3" s="35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x14ac:dyDescent="0.25">
      <c r="A4" s="35"/>
      <c r="B4" s="35"/>
      <c r="C4" s="32"/>
      <c r="D4" s="32"/>
      <c r="E4" s="32"/>
      <c r="F4" s="32"/>
      <c r="G4" s="32"/>
      <c r="H4" s="32"/>
      <c r="I4" s="32"/>
      <c r="J4" s="32"/>
      <c r="K4" s="32"/>
    </row>
    <row r="5" spans="1:11" s="1" customFormat="1" ht="15" customHeight="1" x14ac:dyDescent="0.25">
      <c r="A5" s="35"/>
      <c r="B5" s="35"/>
      <c r="C5" s="33" t="s">
        <v>102</v>
      </c>
      <c r="D5" s="33"/>
      <c r="E5" s="33"/>
      <c r="F5" s="33"/>
      <c r="G5" s="33"/>
      <c r="H5" s="33"/>
      <c r="I5" s="33"/>
      <c r="J5" s="33"/>
      <c r="K5" s="33"/>
    </row>
    <row r="6" spans="1:11" s="1" customFormat="1" ht="15" customHeight="1" x14ac:dyDescent="0.25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</row>
    <row r="7" spans="1:11" s="1" customFormat="1" ht="15" customHeight="1" x14ac:dyDescent="0.25">
      <c r="A7" s="35"/>
      <c r="B7" s="35"/>
      <c r="C7" s="33"/>
      <c r="D7" s="33"/>
      <c r="E7" s="33"/>
      <c r="F7" s="33"/>
      <c r="G7" s="33"/>
      <c r="H7" s="33"/>
      <c r="I7" s="33"/>
      <c r="J7" s="33"/>
      <c r="K7" s="33"/>
    </row>
    <row r="8" spans="1:11" s="3" customFormat="1" ht="25.5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19</v>
      </c>
      <c r="J8" s="2" t="s">
        <v>20</v>
      </c>
      <c r="K8" s="26" t="s">
        <v>21</v>
      </c>
    </row>
    <row r="9" spans="1:11" s="9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9" customFormat="1" x14ac:dyDescent="0.25">
      <c r="A10" s="24">
        <v>4</v>
      </c>
      <c r="B10" s="15" t="s">
        <v>31</v>
      </c>
      <c r="C10" s="15"/>
      <c r="D10" s="15" t="s">
        <v>9</v>
      </c>
      <c r="E10" s="15" t="s">
        <v>32</v>
      </c>
      <c r="F10" s="16" t="s">
        <v>27</v>
      </c>
      <c r="G10" s="15">
        <v>1</v>
      </c>
      <c r="H10" s="15" t="s">
        <v>10</v>
      </c>
      <c r="I10" s="25">
        <v>16480</v>
      </c>
      <c r="J10" s="4">
        <v>0.64</v>
      </c>
      <c r="K10" s="27">
        <f t="shared" ref="K10:K47" si="0">(I10-(I10*J10))*G10</f>
        <v>5932.7999999999993</v>
      </c>
    </row>
    <row r="11" spans="1:11" s="9" customFormat="1" x14ac:dyDescent="0.25">
      <c r="A11" s="24">
        <v>5</v>
      </c>
      <c r="B11" s="15"/>
      <c r="C11" s="15"/>
      <c r="D11" s="15" t="s">
        <v>28</v>
      </c>
      <c r="E11" s="15" t="s">
        <v>33</v>
      </c>
      <c r="F11" s="16" t="s">
        <v>27</v>
      </c>
      <c r="G11" s="15">
        <v>3</v>
      </c>
      <c r="H11" s="15" t="s">
        <v>10</v>
      </c>
      <c r="I11" s="24">
        <v>1430</v>
      </c>
      <c r="J11" s="4">
        <v>0.6</v>
      </c>
      <c r="K11" s="27">
        <f t="shared" si="0"/>
        <v>1716</v>
      </c>
    </row>
    <row r="12" spans="1:11" s="9" customFormat="1" x14ac:dyDescent="0.25">
      <c r="A12" s="24">
        <v>6</v>
      </c>
      <c r="B12" s="15" t="s">
        <v>34</v>
      </c>
      <c r="C12" s="15"/>
      <c r="D12" s="15" t="s">
        <v>29</v>
      </c>
      <c r="E12" s="15" t="s">
        <v>35</v>
      </c>
      <c r="F12" s="16" t="s">
        <v>30</v>
      </c>
      <c r="G12" s="15">
        <v>1</v>
      </c>
      <c r="H12" s="15" t="s">
        <v>10</v>
      </c>
      <c r="I12" s="24">
        <f>32810+7500+8200</f>
        <v>48510</v>
      </c>
      <c r="J12" s="4">
        <v>0</v>
      </c>
      <c r="K12" s="27">
        <f t="shared" si="0"/>
        <v>48510</v>
      </c>
    </row>
    <row r="13" spans="1:11" s="9" customFormat="1" x14ac:dyDescent="0.25">
      <c r="A13" s="24">
        <v>7</v>
      </c>
      <c r="B13" s="15" t="s">
        <v>36</v>
      </c>
      <c r="C13" s="15"/>
      <c r="D13" s="15" t="s">
        <v>37</v>
      </c>
      <c r="E13" s="15" t="s">
        <v>38</v>
      </c>
      <c r="F13" s="16" t="s">
        <v>27</v>
      </c>
      <c r="G13" s="15">
        <v>1</v>
      </c>
      <c r="H13" s="15" t="s">
        <v>10</v>
      </c>
      <c r="I13" s="24">
        <v>5450</v>
      </c>
      <c r="J13" s="4">
        <v>0.64</v>
      </c>
      <c r="K13" s="27">
        <f t="shared" si="0"/>
        <v>1962</v>
      </c>
    </row>
    <row r="14" spans="1:11" s="8" customFormat="1" ht="30" x14ac:dyDescent="0.25">
      <c r="A14" s="24">
        <v>8</v>
      </c>
      <c r="B14" s="16" t="s">
        <v>39</v>
      </c>
      <c r="C14" s="15"/>
      <c r="D14" s="15" t="s">
        <v>37</v>
      </c>
      <c r="E14" s="15" t="s">
        <v>40</v>
      </c>
      <c r="F14" s="16" t="s">
        <v>27</v>
      </c>
      <c r="G14" s="15">
        <v>1</v>
      </c>
      <c r="H14" s="15" t="s">
        <v>10</v>
      </c>
      <c r="I14" s="5">
        <f>5450+1920</f>
        <v>7370</v>
      </c>
      <c r="J14" s="4">
        <v>0.64</v>
      </c>
      <c r="K14" s="27">
        <f t="shared" si="0"/>
        <v>2653.2</v>
      </c>
    </row>
    <row r="15" spans="1:11" s="8" customFormat="1" x14ac:dyDescent="0.25">
      <c r="A15" s="24">
        <v>9</v>
      </c>
      <c r="B15" s="15" t="s">
        <v>41</v>
      </c>
      <c r="C15" s="15"/>
      <c r="D15" s="15" t="s">
        <v>37</v>
      </c>
      <c r="E15" s="15" t="s">
        <v>42</v>
      </c>
      <c r="F15" s="16" t="s">
        <v>27</v>
      </c>
      <c r="G15" s="15">
        <v>1</v>
      </c>
      <c r="H15" s="15" t="s">
        <v>10</v>
      </c>
      <c r="I15" s="5">
        <v>5450</v>
      </c>
      <c r="J15" s="4">
        <v>0.64</v>
      </c>
      <c r="K15" s="27">
        <f t="shared" si="0"/>
        <v>1962</v>
      </c>
    </row>
    <row r="16" spans="1:11" s="8" customFormat="1" x14ac:dyDescent="0.25">
      <c r="A16" s="24">
        <v>10</v>
      </c>
      <c r="B16" s="15" t="s">
        <v>43</v>
      </c>
      <c r="C16" s="15"/>
      <c r="D16" s="16" t="s">
        <v>11</v>
      </c>
      <c r="E16" s="15" t="s">
        <v>44</v>
      </c>
      <c r="F16" s="16" t="s">
        <v>27</v>
      </c>
      <c r="G16" s="15">
        <v>1</v>
      </c>
      <c r="H16" s="15" t="s">
        <v>10</v>
      </c>
      <c r="I16" s="5">
        <v>1520</v>
      </c>
      <c r="J16" s="4">
        <v>0.65</v>
      </c>
      <c r="K16" s="27">
        <f t="shared" si="0"/>
        <v>532</v>
      </c>
    </row>
    <row r="17" spans="1:12" s="8" customFormat="1" x14ac:dyDescent="0.25">
      <c r="A17" s="24">
        <v>11</v>
      </c>
      <c r="B17" s="15"/>
      <c r="C17" s="15"/>
      <c r="D17" s="16" t="s">
        <v>45</v>
      </c>
      <c r="E17" s="15" t="s">
        <v>46</v>
      </c>
      <c r="F17" s="15" t="s">
        <v>101</v>
      </c>
      <c r="G17" s="15">
        <v>1</v>
      </c>
      <c r="H17" s="15" t="s">
        <v>10</v>
      </c>
      <c r="I17" s="5">
        <v>10500</v>
      </c>
      <c r="J17" s="4">
        <v>0</v>
      </c>
      <c r="K17" s="27">
        <f t="shared" si="0"/>
        <v>10500</v>
      </c>
    </row>
    <row r="18" spans="1:12" s="8" customFormat="1" ht="30.75" customHeight="1" x14ac:dyDescent="0.25">
      <c r="A18" s="24">
        <v>12</v>
      </c>
      <c r="B18" s="15" t="s">
        <v>47</v>
      </c>
      <c r="C18" s="15"/>
      <c r="D18" s="15" t="s">
        <v>12</v>
      </c>
      <c r="E18" s="15" t="s">
        <v>48</v>
      </c>
      <c r="F18" s="16" t="s">
        <v>27</v>
      </c>
      <c r="G18" s="15">
        <v>2</v>
      </c>
      <c r="H18" s="15" t="s">
        <v>10</v>
      </c>
      <c r="I18" s="5">
        <v>1270</v>
      </c>
      <c r="J18" s="4">
        <v>0.7</v>
      </c>
      <c r="K18" s="27">
        <f t="shared" si="0"/>
        <v>762</v>
      </c>
    </row>
    <row r="19" spans="1:12" s="8" customFormat="1" ht="28.5" customHeight="1" x14ac:dyDescent="0.25">
      <c r="A19" s="24">
        <v>13</v>
      </c>
      <c r="B19" s="16"/>
      <c r="C19" s="15"/>
      <c r="D19" s="15" t="s">
        <v>49</v>
      </c>
      <c r="E19" s="15" t="s">
        <v>50</v>
      </c>
      <c r="F19" s="16" t="s">
        <v>51</v>
      </c>
      <c r="G19" s="15">
        <v>1</v>
      </c>
      <c r="H19" s="15" t="s">
        <v>10</v>
      </c>
      <c r="I19" s="5">
        <v>320</v>
      </c>
      <c r="J19" s="4">
        <v>0</v>
      </c>
      <c r="K19" s="27">
        <f t="shared" si="0"/>
        <v>320</v>
      </c>
    </row>
    <row r="20" spans="1:12" s="12" customFormat="1" ht="45" x14ac:dyDescent="0.25">
      <c r="A20" s="24">
        <v>14</v>
      </c>
      <c r="B20" s="16" t="s">
        <v>52</v>
      </c>
      <c r="C20" s="15"/>
      <c r="D20" s="15" t="s">
        <v>13</v>
      </c>
      <c r="E20" s="15" t="s">
        <v>53</v>
      </c>
      <c r="F20" s="16" t="s">
        <v>51</v>
      </c>
      <c r="G20" s="15">
        <v>3</v>
      </c>
      <c r="H20" s="15" t="s">
        <v>10</v>
      </c>
      <c r="I20" s="5">
        <v>1178</v>
      </c>
      <c r="J20" s="4">
        <v>0.55000000000000004</v>
      </c>
      <c r="K20" s="27">
        <f t="shared" si="0"/>
        <v>1590.2999999999997</v>
      </c>
    </row>
    <row r="21" spans="1:12" s="12" customFormat="1" x14ac:dyDescent="0.25">
      <c r="A21" s="24">
        <v>15</v>
      </c>
      <c r="B21" s="15" t="s">
        <v>54</v>
      </c>
      <c r="C21" s="15"/>
      <c r="D21" s="15" t="s">
        <v>13</v>
      </c>
      <c r="E21" s="15" t="s">
        <v>55</v>
      </c>
      <c r="F21" s="16" t="s">
        <v>56</v>
      </c>
      <c r="G21" s="15">
        <v>1</v>
      </c>
      <c r="H21" s="15" t="s">
        <v>10</v>
      </c>
      <c r="I21" s="5">
        <v>290</v>
      </c>
      <c r="J21" s="4">
        <v>0.55000000000000004</v>
      </c>
      <c r="K21" s="27">
        <f t="shared" si="0"/>
        <v>130.5</v>
      </c>
    </row>
    <row r="22" spans="1:12" s="12" customFormat="1" x14ac:dyDescent="0.25">
      <c r="A22" s="24">
        <v>16</v>
      </c>
      <c r="B22" s="16" t="s">
        <v>57</v>
      </c>
      <c r="C22" s="15"/>
      <c r="D22" s="15" t="s">
        <v>13</v>
      </c>
      <c r="E22" s="15" t="s">
        <v>58</v>
      </c>
      <c r="F22" s="16" t="s">
        <v>56</v>
      </c>
      <c r="G22" s="15">
        <v>2</v>
      </c>
      <c r="H22" s="15" t="s">
        <v>10</v>
      </c>
      <c r="I22" s="5">
        <v>290</v>
      </c>
      <c r="J22" s="4">
        <v>0.55000000000000004</v>
      </c>
      <c r="K22" s="27">
        <f t="shared" si="0"/>
        <v>261</v>
      </c>
    </row>
    <row r="23" spans="1:12" s="12" customFormat="1" x14ac:dyDescent="0.25">
      <c r="A23" s="24">
        <v>17</v>
      </c>
      <c r="B23" s="15" t="s">
        <v>59</v>
      </c>
      <c r="C23" s="15"/>
      <c r="D23" s="15" t="s">
        <v>49</v>
      </c>
      <c r="E23" s="16" t="s">
        <v>60</v>
      </c>
      <c r="F23" s="15" t="s">
        <v>61</v>
      </c>
      <c r="G23" s="15">
        <v>1</v>
      </c>
      <c r="H23" s="15" t="s">
        <v>10</v>
      </c>
      <c r="I23" s="5">
        <v>240</v>
      </c>
      <c r="J23" s="4">
        <v>0</v>
      </c>
      <c r="K23" s="27">
        <f t="shared" si="0"/>
        <v>240</v>
      </c>
    </row>
    <row r="24" spans="1:12" s="12" customFormat="1" ht="60" x14ac:dyDescent="0.25">
      <c r="A24" s="24">
        <v>18</v>
      </c>
      <c r="B24" s="16" t="s">
        <v>62</v>
      </c>
      <c r="C24" s="15"/>
      <c r="D24" s="15" t="s">
        <v>63</v>
      </c>
      <c r="E24" s="16" t="s">
        <v>64</v>
      </c>
      <c r="F24" s="16" t="s">
        <v>65</v>
      </c>
      <c r="G24" s="15">
        <v>1</v>
      </c>
      <c r="H24" s="15" t="s">
        <v>10</v>
      </c>
      <c r="I24" s="5">
        <v>692</v>
      </c>
      <c r="J24" s="4">
        <v>0.55000000000000004</v>
      </c>
      <c r="K24" s="27">
        <f t="shared" si="0"/>
        <v>311.39999999999998</v>
      </c>
      <c r="L24" s="13"/>
    </row>
    <row r="25" spans="1:12" s="12" customFormat="1" x14ac:dyDescent="0.25">
      <c r="A25" s="24">
        <v>19</v>
      </c>
      <c r="B25" s="16"/>
      <c r="C25" s="15"/>
      <c r="D25" s="15" t="s">
        <v>66</v>
      </c>
      <c r="E25" s="15" t="s">
        <v>67</v>
      </c>
      <c r="F25" s="15" t="s">
        <v>68</v>
      </c>
      <c r="G25" s="15">
        <v>6</v>
      </c>
      <c r="H25" s="15" t="s">
        <v>10</v>
      </c>
      <c r="I25" s="5">
        <f>244+118</f>
        <v>362</v>
      </c>
      <c r="J25" s="4">
        <v>0</v>
      </c>
      <c r="K25" s="27">
        <f t="shared" si="0"/>
        <v>2172</v>
      </c>
      <c r="L25" s="13"/>
    </row>
    <row r="26" spans="1:12" s="12" customFormat="1" x14ac:dyDescent="0.25">
      <c r="A26" s="24">
        <v>20</v>
      </c>
      <c r="B26" s="16"/>
      <c r="C26" s="15"/>
      <c r="D26" s="15" t="s">
        <v>66</v>
      </c>
      <c r="E26" s="15" t="s">
        <v>69</v>
      </c>
      <c r="F26" s="15" t="s">
        <v>68</v>
      </c>
      <c r="G26" s="15">
        <v>2</v>
      </c>
      <c r="H26" s="15" t="s">
        <v>10</v>
      </c>
      <c r="I26" s="5">
        <f>220+90</f>
        <v>310</v>
      </c>
      <c r="J26" s="4">
        <v>0</v>
      </c>
      <c r="K26" s="27">
        <f t="shared" si="0"/>
        <v>620</v>
      </c>
      <c r="L26" s="13"/>
    </row>
    <row r="27" spans="1:12" s="14" customFormat="1" ht="30" x14ac:dyDescent="0.3">
      <c r="A27" s="24">
        <v>21</v>
      </c>
      <c r="B27" s="16"/>
      <c r="C27" s="15"/>
      <c r="D27" s="15" t="s">
        <v>70</v>
      </c>
      <c r="E27" s="16" t="s">
        <v>71</v>
      </c>
      <c r="F27" s="15" t="s">
        <v>51</v>
      </c>
      <c r="G27" s="15">
        <v>2</v>
      </c>
      <c r="H27" s="15" t="s">
        <v>10</v>
      </c>
      <c r="I27" s="10">
        <v>200</v>
      </c>
      <c r="J27" s="4">
        <v>0</v>
      </c>
      <c r="K27" s="27">
        <f t="shared" si="0"/>
        <v>400</v>
      </c>
    </row>
    <row r="28" spans="1:12" s="14" customFormat="1" x14ac:dyDescent="0.3">
      <c r="A28" s="24">
        <v>22</v>
      </c>
      <c r="B28" s="16"/>
      <c r="C28" s="15"/>
      <c r="D28" s="15" t="s">
        <v>70</v>
      </c>
      <c r="E28" s="16" t="s">
        <v>72</v>
      </c>
      <c r="F28" s="15" t="s">
        <v>51</v>
      </c>
      <c r="G28" s="15">
        <v>2</v>
      </c>
      <c r="H28" s="15" t="s">
        <v>10</v>
      </c>
      <c r="I28" s="10">
        <v>89</v>
      </c>
      <c r="J28" s="4">
        <v>0</v>
      </c>
      <c r="K28" s="27">
        <f t="shared" si="0"/>
        <v>178</v>
      </c>
    </row>
    <row r="29" spans="1:12" s="14" customFormat="1" x14ac:dyDescent="0.3">
      <c r="A29" s="24">
        <v>23</v>
      </c>
      <c r="B29" s="16"/>
      <c r="C29" s="15"/>
      <c r="D29" s="15" t="s">
        <v>70</v>
      </c>
      <c r="E29" s="16" t="s">
        <v>73</v>
      </c>
      <c r="F29" s="15" t="s">
        <v>51</v>
      </c>
      <c r="G29" s="15">
        <v>8</v>
      </c>
      <c r="H29" s="15" t="s">
        <v>10</v>
      </c>
      <c r="I29" s="10">
        <v>93</v>
      </c>
      <c r="J29" s="4">
        <v>0</v>
      </c>
      <c r="K29" s="27">
        <f t="shared" si="0"/>
        <v>744</v>
      </c>
    </row>
    <row r="30" spans="1:12" s="14" customFormat="1" x14ac:dyDescent="0.3">
      <c r="A30" s="24"/>
      <c r="B30" s="16"/>
      <c r="C30" s="15"/>
      <c r="D30" s="15" t="s">
        <v>70</v>
      </c>
      <c r="E30" s="16" t="s">
        <v>74</v>
      </c>
      <c r="F30" s="15" t="s">
        <v>51</v>
      </c>
      <c r="G30" s="15">
        <v>1</v>
      </c>
      <c r="H30" s="15" t="s">
        <v>10</v>
      </c>
      <c r="I30" s="10">
        <v>83</v>
      </c>
      <c r="J30" s="4">
        <v>0</v>
      </c>
      <c r="K30" s="27">
        <f t="shared" si="0"/>
        <v>83</v>
      </c>
    </row>
    <row r="31" spans="1:12" s="14" customFormat="1" x14ac:dyDescent="0.3">
      <c r="A31" s="24"/>
      <c r="B31" s="16"/>
      <c r="C31" s="15"/>
      <c r="D31" s="15" t="s">
        <v>70</v>
      </c>
      <c r="E31" s="16" t="s">
        <v>75</v>
      </c>
      <c r="F31" s="15" t="s">
        <v>51</v>
      </c>
      <c r="G31" s="15">
        <v>2</v>
      </c>
      <c r="H31" s="15" t="s">
        <v>10</v>
      </c>
      <c r="I31" s="10">
        <v>93</v>
      </c>
      <c r="J31" s="4">
        <v>0</v>
      </c>
      <c r="K31" s="27">
        <f t="shared" si="0"/>
        <v>186</v>
      </c>
    </row>
    <row r="32" spans="1:12" s="14" customFormat="1" ht="30" x14ac:dyDescent="0.3">
      <c r="A32" s="24"/>
      <c r="B32" s="17"/>
      <c r="C32" s="17"/>
      <c r="D32" s="17" t="s">
        <v>14</v>
      </c>
      <c r="E32" s="18" t="s">
        <v>76</v>
      </c>
      <c r="F32" s="19" t="s">
        <v>77</v>
      </c>
      <c r="G32" s="17">
        <v>1</v>
      </c>
      <c r="H32" s="17" t="s">
        <v>10</v>
      </c>
      <c r="I32" s="10">
        <v>4950</v>
      </c>
      <c r="J32" s="4">
        <v>0</v>
      </c>
      <c r="K32" s="27">
        <f t="shared" si="0"/>
        <v>4950</v>
      </c>
    </row>
    <row r="33" spans="1:11" s="14" customFormat="1" x14ac:dyDescent="0.3">
      <c r="A33" s="24"/>
      <c r="B33" s="17"/>
      <c r="C33" s="17"/>
      <c r="D33" s="17" t="s">
        <v>78</v>
      </c>
      <c r="E33" s="20" t="s">
        <v>80</v>
      </c>
      <c r="F33" s="19" t="s">
        <v>79</v>
      </c>
      <c r="G33" s="17">
        <v>3</v>
      </c>
      <c r="H33" s="17" t="s">
        <v>10</v>
      </c>
      <c r="I33" s="10">
        <v>482</v>
      </c>
      <c r="J33" s="4">
        <v>0</v>
      </c>
      <c r="K33" s="27">
        <f t="shared" si="0"/>
        <v>1446</v>
      </c>
    </row>
    <row r="34" spans="1:11" s="14" customFormat="1" ht="15.75" x14ac:dyDescent="0.3">
      <c r="A34" s="24"/>
      <c r="B34" s="17"/>
      <c r="C34" s="17"/>
      <c r="D34" s="17" t="s">
        <v>66</v>
      </c>
      <c r="E34" s="20" t="s">
        <v>81</v>
      </c>
      <c r="F34" s="21" t="s">
        <v>82</v>
      </c>
      <c r="G34" s="17">
        <v>1</v>
      </c>
      <c r="H34" s="17" t="s">
        <v>10</v>
      </c>
      <c r="I34" s="10">
        <v>1167</v>
      </c>
      <c r="J34" s="4">
        <v>0</v>
      </c>
      <c r="K34" s="27">
        <f t="shared" si="0"/>
        <v>1167</v>
      </c>
    </row>
    <row r="35" spans="1:11" s="14" customFormat="1" ht="15.75" x14ac:dyDescent="0.3">
      <c r="A35" s="24"/>
      <c r="B35" s="17"/>
      <c r="C35" s="17"/>
      <c r="D35" s="17" t="s">
        <v>66</v>
      </c>
      <c r="E35" s="20" t="s">
        <v>83</v>
      </c>
      <c r="F35" s="21" t="s">
        <v>82</v>
      </c>
      <c r="G35" s="17">
        <v>1</v>
      </c>
      <c r="H35" s="17" t="s">
        <v>10</v>
      </c>
      <c r="I35" s="10">
        <v>1167</v>
      </c>
      <c r="J35" s="4">
        <v>0</v>
      </c>
      <c r="K35" s="27">
        <f t="shared" si="0"/>
        <v>1167</v>
      </c>
    </row>
    <row r="36" spans="1:11" s="14" customFormat="1" ht="15.75" x14ac:dyDescent="0.3">
      <c r="A36" s="24"/>
      <c r="B36" s="17"/>
      <c r="C36" s="17"/>
      <c r="D36" s="17" t="s">
        <v>84</v>
      </c>
      <c r="E36" s="20" t="s">
        <v>85</v>
      </c>
      <c r="F36" s="21" t="s">
        <v>86</v>
      </c>
      <c r="G36" s="17">
        <v>2</v>
      </c>
      <c r="H36" s="17" t="s">
        <v>10</v>
      </c>
      <c r="I36" s="10">
        <v>390</v>
      </c>
      <c r="J36" s="4">
        <v>0</v>
      </c>
      <c r="K36" s="27">
        <f t="shared" si="0"/>
        <v>780</v>
      </c>
    </row>
    <row r="37" spans="1:11" s="14" customFormat="1" ht="15.75" x14ac:dyDescent="0.3">
      <c r="A37" s="24"/>
      <c r="B37" s="17"/>
      <c r="C37" s="17"/>
      <c r="D37" s="17" t="s">
        <v>87</v>
      </c>
      <c r="E37" s="20" t="s">
        <v>88</v>
      </c>
      <c r="F37" s="21" t="s">
        <v>17</v>
      </c>
      <c r="G37" s="17">
        <v>2</v>
      </c>
      <c r="H37" s="17" t="s">
        <v>10</v>
      </c>
      <c r="I37" s="10">
        <f>133+237</f>
        <v>370</v>
      </c>
      <c r="J37" s="4">
        <v>0</v>
      </c>
      <c r="K37" s="27">
        <f t="shared" si="0"/>
        <v>740</v>
      </c>
    </row>
    <row r="38" spans="1:11" s="14" customFormat="1" ht="15.75" x14ac:dyDescent="0.3">
      <c r="A38" s="24"/>
      <c r="B38" s="17"/>
      <c r="C38" s="17"/>
      <c r="D38" s="17" t="s">
        <v>89</v>
      </c>
      <c r="E38" s="20" t="s">
        <v>90</v>
      </c>
      <c r="F38" s="21" t="s">
        <v>17</v>
      </c>
      <c r="G38" s="17">
        <v>1</v>
      </c>
      <c r="H38" s="17" t="s">
        <v>10</v>
      </c>
      <c r="I38" s="10">
        <v>120</v>
      </c>
      <c r="J38" s="4">
        <v>0</v>
      </c>
      <c r="K38" s="27">
        <f t="shared" si="0"/>
        <v>120</v>
      </c>
    </row>
    <row r="39" spans="1:11" s="14" customFormat="1" ht="15.75" x14ac:dyDescent="0.3">
      <c r="A39" s="24"/>
      <c r="B39" s="17" t="s">
        <v>91</v>
      </c>
      <c r="C39" s="17"/>
      <c r="D39" s="17" t="s">
        <v>92</v>
      </c>
      <c r="E39" s="20" t="s">
        <v>93</v>
      </c>
      <c r="F39" s="21" t="s">
        <v>94</v>
      </c>
      <c r="G39" s="17">
        <v>1</v>
      </c>
      <c r="H39" s="17" t="s">
        <v>10</v>
      </c>
      <c r="I39" s="10">
        <v>1414</v>
      </c>
      <c r="J39" s="4">
        <v>0</v>
      </c>
      <c r="K39" s="27">
        <f t="shared" si="0"/>
        <v>1414</v>
      </c>
    </row>
    <row r="40" spans="1:11" s="14" customFormat="1" x14ac:dyDescent="0.3">
      <c r="A40" s="24"/>
      <c r="B40" s="17"/>
      <c r="C40" s="17"/>
      <c r="D40" s="19" t="s">
        <v>15</v>
      </c>
      <c r="E40" s="22" t="s">
        <v>95</v>
      </c>
      <c r="F40" s="19" t="s">
        <v>96</v>
      </c>
      <c r="G40" s="17">
        <v>1</v>
      </c>
      <c r="H40" s="17" t="s">
        <v>10</v>
      </c>
      <c r="I40" s="10">
        <v>1745</v>
      </c>
      <c r="J40" s="4">
        <v>0.31</v>
      </c>
      <c r="K40" s="27">
        <f t="shared" si="0"/>
        <v>1204.05</v>
      </c>
    </row>
    <row r="41" spans="1:11" s="14" customFormat="1" x14ac:dyDescent="0.3">
      <c r="A41" s="24"/>
      <c r="B41" s="17"/>
      <c r="C41" s="17"/>
      <c r="D41" s="19" t="s">
        <v>15</v>
      </c>
      <c r="E41" s="22" t="s">
        <v>97</v>
      </c>
      <c r="F41" s="19" t="s">
        <v>96</v>
      </c>
      <c r="G41" s="17">
        <v>2</v>
      </c>
      <c r="H41" s="17" t="s">
        <v>10</v>
      </c>
      <c r="I41" s="5">
        <v>8145</v>
      </c>
      <c r="J41" s="4">
        <v>0.31</v>
      </c>
      <c r="K41" s="27">
        <f t="shared" si="0"/>
        <v>11240.1</v>
      </c>
    </row>
    <row r="42" spans="1:11" s="14" customFormat="1" x14ac:dyDescent="0.3">
      <c r="A42" s="24"/>
      <c r="B42" s="17"/>
      <c r="C42" s="17"/>
      <c r="D42" s="17" t="s">
        <v>16</v>
      </c>
      <c r="E42" s="20" t="s">
        <v>98</v>
      </c>
      <c r="F42" s="19" t="s">
        <v>96</v>
      </c>
      <c r="G42" s="17">
        <v>1</v>
      </c>
      <c r="H42" s="17" t="s">
        <v>10</v>
      </c>
      <c r="I42" s="10">
        <v>452</v>
      </c>
      <c r="J42" s="4">
        <v>0</v>
      </c>
      <c r="K42" s="27">
        <f t="shared" si="0"/>
        <v>452</v>
      </c>
    </row>
    <row r="43" spans="1:11" s="14" customFormat="1" x14ac:dyDescent="0.3">
      <c r="A43" s="24"/>
      <c r="B43" s="23"/>
      <c r="C43" s="17"/>
      <c r="D43" s="17" t="s">
        <v>18</v>
      </c>
      <c r="E43" s="17" t="s">
        <v>99</v>
      </c>
      <c r="F43" s="19" t="s">
        <v>17</v>
      </c>
      <c r="G43" s="17">
        <v>1</v>
      </c>
      <c r="H43" s="17" t="s">
        <v>10</v>
      </c>
      <c r="I43" s="10">
        <v>13600</v>
      </c>
      <c r="J43" s="4">
        <v>0</v>
      </c>
      <c r="K43" s="27">
        <f t="shared" si="0"/>
        <v>13600</v>
      </c>
    </row>
    <row r="44" spans="1:11" s="14" customFormat="1" x14ac:dyDescent="0.3">
      <c r="A44" s="24"/>
      <c r="B44" s="17"/>
      <c r="C44" s="17"/>
      <c r="D44" s="17" t="s">
        <v>18</v>
      </c>
      <c r="E44" s="17" t="s">
        <v>100</v>
      </c>
      <c r="F44" s="19" t="s">
        <v>17</v>
      </c>
      <c r="G44" s="17">
        <v>2</v>
      </c>
      <c r="H44" s="17" t="s">
        <v>10</v>
      </c>
      <c r="I44" s="10">
        <v>150</v>
      </c>
      <c r="J44" s="4">
        <v>0</v>
      </c>
      <c r="K44" s="27">
        <f t="shared" si="0"/>
        <v>300</v>
      </c>
    </row>
    <row r="45" spans="1:11" s="14" customFormat="1" x14ac:dyDescent="0.3">
      <c r="A45" s="24"/>
      <c r="B45" s="10"/>
      <c r="C45" s="10"/>
      <c r="D45" s="10"/>
      <c r="E45" s="17" t="s">
        <v>22</v>
      </c>
      <c r="F45" s="19"/>
      <c r="G45" s="17">
        <v>1</v>
      </c>
      <c r="H45" s="17" t="s">
        <v>23</v>
      </c>
      <c r="I45" s="17">
        <v>3000</v>
      </c>
      <c r="J45" s="4">
        <v>0</v>
      </c>
      <c r="K45" s="28">
        <f t="shared" si="0"/>
        <v>3000</v>
      </c>
    </row>
    <row r="46" spans="1:11" s="14" customFormat="1" x14ac:dyDescent="0.3">
      <c r="A46" s="24"/>
      <c r="B46" s="10"/>
      <c r="C46" s="10"/>
      <c r="D46" s="10"/>
      <c r="E46" s="23" t="s">
        <v>24</v>
      </c>
      <c r="F46" s="17"/>
      <c r="G46" s="17">
        <v>1</v>
      </c>
      <c r="H46" s="17" t="s">
        <v>23</v>
      </c>
      <c r="I46" s="17">
        <v>1000</v>
      </c>
      <c r="J46" s="4">
        <v>0</v>
      </c>
      <c r="K46" s="28">
        <f t="shared" si="0"/>
        <v>1000</v>
      </c>
    </row>
    <row r="47" spans="1:11" s="14" customFormat="1" x14ac:dyDescent="0.3">
      <c r="A47" s="24"/>
      <c r="B47" s="10"/>
      <c r="C47" s="10"/>
      <c r="D47" s="10"/>
      <c r="E47" s="23" t="s">
        <v>25</v>
      </c>
      <c r="F47" s="17"/>
      <c r="G47" s="17">
        <v>1</v>
      </c>
      <c r="H47" s="17" t="s">
        <v>23</v>
      </c>
      <c r="I47" s="17">
        <v>7000</v>
      </c>
      <c r="J47" s="4">
        <v>0</v>
      </c>
      <c r="K47" s="28">
        <f t="shared" si="0"/>
        <v>7000</v>
      </c>
    </row>
    <row r="48" spans="1:11" s="14" customFormat="1" x14ac:dyDescent="0.3">
      <c r="A48" s="24"/>
      <c r="B48" s="10"/>
      <c r="C48" s="10"/>
      <c r="D48" s="10"/>
      <c r="E48" s="11"/>
      <c r="F48" s="10"/>
      <c r="G48" s="10"/>
      <c r="H48" s="10"/>
      <c r="I48" s="10"/>
      <c r="J48" s="4"/>
      <c r="K48" s="27"/>
    </row>
    <row r="49" spans="1:11" s="14" customFormat="1" x14ac:dyDescent="0.3">
      <c r="A49" s="24"/>
      <c r="B49" s="10"/>
      <c r="C49" s="10"/>
      <c r="D49" s="10"/>
      <c r="E49" s="11"/>
      <c r="F49" s="10"/>
      <c r="G49" s="10"/>
      <c r="H49" s="10"/>
      <c r="I49" s="10"/>
      <c r="J49" s="4"/>
      <c r="K49" s="27"/>
    </row>
    <row r="50" spans="1:11" s="14" customFormat="1" x14ac:dyDescent="0.3">
      <c r="A50" s="24"/>
      <c r="B50" s="10"/>
      <c r="C50" s="10"/>
      <c r="D50" s="10"/>
      <c r="E50" s="11"/>
      <c r="F50" s="10"/>
      <c r="G50" s="10"/>
      <c r="H50" s="10"/>
      <c r="I50" s="10"/>
      <c r="J50" s="4"/>
      <c r="K50" s="27"/>
    </row>
    <row r="51" spans="1:11" x14ac:dyDescent="0.25">
      <c r="G51" s="31" t="s">
        <v>26</v>
      </c>
      <c r="H51" s="31"/>
      <c r="I51" s="31"/>
      <c r="J51" s="31"/>
      <c r="K51" s="30">
        <f>SUM(K10:K50)</f>
        <v>131346.35</v>
      </c>
    </row>
    <row r="52" spans="1:11" x14ac:dyDescent="0.25">
      <c r="J52" s="7"/>
    </row>
    <row r="53" spans="1:11" x14ac:dyDescent="0.25">
      <c r="J53" s="7"/>
    </row>
    <row r="54" spans="1:11" x14ac:dyDescent="0.25">
      <c r="J54" s="7"/>
    </row>
  </sheetData>
  <mergeCells count="5">
    <mergeCell ref="G51:J51"/>
    <mergeCell ref="C1:K4"/>
    <mergeCell ref="C5:K7"/>
    <mergeCell ref="A9:K9"/>
    <mergeCell ref="A1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7.5kW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2026-01-28T18:06:27Z</dcterms:modified>
</cp:coreProperties>
</file>