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RR 2026-2027" sheetId="10" r:id="rId1"/>
    <sheet name="PR 2026-2027" sheetId="9" r:id="rId2"/>
  </sheets>
  <calcPr calcId="152511"/>
</workbook>
</file>

<file path=xl/calcChain.xml><?xml version="1.0" encoding="utf-8"?>
<calcChain xmlns="http://schemas.openxmlformats.org/spreadsheetml/2006/main">
  <c r="V143" i="9" l="1"/>
  <c r="V142" i="9"/>
  <c r="V141" i="9"/>
  <c r="V140" i="9"/>
  <c r="V139" i="9"/>
  <c r="V138" i="9"/>
  <c r="V137" i="9"/>
  <c r="V136" i="9"/>
  <c r="V135" i="9"/>
  <c r="V134" i="9"/>
  <c r="V133" i="9"/>
  <c r="V132" i="9"/>
  <c r="V131" i="9"/>
  <c r="V130" i="9"/>
  <c r="V129" i="9"/>
  <c r="V128" i="9"/>
  <c r="V127" i="9"/>
  <c r="V126" i="9"/>
  <c r="V125" i="9"/>
  <c r="V124" i="9"/>
  <c r="V123" i="9"/>
  <c r="V122" i="9"/>
  <c r="V121" i="9"/>
  <c r="V120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R107" i="9"/>
  <c r="V107" i="9" s="1"/>
  <c r="V10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V5" i="9"/>
  <c r="V4" i="9"/>
  <c r="V3" i="9"/>
  <c r="Z319" i="10" l="1"/>
  <c r="Y319" i="10"/>
  <c r="W319" i="10"/>
  <c r="S319" i="10"/>
  <c r="W318" i="10"/>
  <c r="S318" i="10"/>
  <c r="Z317" i="10"/>
  <c r="Y317" i="10"/>
  <c r="W317" i="10"/>
  <c r="S317" i="10"/>
  <c r="AA316" i="10"/>
  <c r="W316" i="10"/>
  <c r="S316" i="10"/>
  <c r="Z315" i="10"/>
  <c r="Y315" i="10"/>
  <c r="W315" i="10"/>
  <c r="S315" i="10"/>
  <c r="W314" i="10"/>
  <c r="S314" i="10"/>
  <c r="AA314" i="10" s="1"/>
  <c r="Z313" i="10"/>
  <c r="Y313" i="10"/>
  <c r="W313" i="10"/>
  <c r="S313" i="10"/>
  <c r="W312" i="10"/>
  <c r="S312" i="10"/>
  <c r="Z311" i="10"/>
  <c r="Y311" i="10"/>
  <c r="W311" i="10"/>
  <c r="S311" i="10"/>
  <c r="W310" i="10"/>
  <c r="S310" i="10"/>
  <c r="Z309" i="10"/>
  <c r="Y309" i="10"/>
  <c r="W309" i="10"/>
  <c r="S309" i="10"/>
  <c r="AA308" i="10"/>
  <c r="W308" i="10"/>
  <c r="S308" i="10"/>
  <c r="Z307" i="10"/>
  <c r="Y307" i="10"/>
  <c r="W307" i="10"/>
  <c r="S307" i="10"/>
  <c r="W306" i="10"/>
  <c r="S306" i="10"/>
  <c r="AA306" i="10" s="1"/>
  <c r="Z305" i="10"/>
  <c r="Y305" i="10"/>
  <c r="W305" i="10"/>
  <c r="S305" i="10"/>
  <c r="W304" i="10"/>
  <c r="S304" i="10"/>
  <c r="Z303" i="10"/>
  <c r="Y303" i="10"/>
  <c r="W303" i="10"/>
  <c r="S303" i="10"/>
  <c r="Z302" i="10"/>
  <c r="W302" i="10"/>
  <c r="S302" i="10"/>
  <c r="Y302" i="10" s="1"/>
  <c r="W301" i="10"/>
  <c r="S301" i="10"/>
  <c r="Z300" i="10"/>
  <c r="Y300" i="10"/>
  <c r="W300" i="10"/>
  <c r="S300" i="10"/>
  <c r="AD300" i="10" s="1"/>
  <c r="Z299" i="10"/>
  <c r="Y299" i="10"/>
  <c r="W299" i="10"/>
  <c r="S299" i="10"/>
  <c r="AD299" i="10" s="1"/>
  <c r="Z298" i="10"/>
  <c r="W298" i="10"/>
  <c r="S298" i="10"/>
  <c r="Y298" i="10" s="1"/>
  <c r="W297" i="10"/>
  <c r="S297" i="10"/>
  <c r="Z296" i="10"/>
  <c r="Y296" i="10"/>
  <c r="W296" i="10"/>
  <c r="S296" i="10"/>
  <c r="AD296" i="10" s="1"/>
  <c r="Z295" i="10"/>
  <c r="Y295" i="10"/>
  <c r="W295" i="10"/>
  <c r="S295" i="10"/>
  <c r="Z294" i="10"/>
  <c r="W294" i="10"/>
  <c r="S294" i="10"/>
  <c r="Y294" i="10" s="1"/>
  <c r="W293" i="10"/>
  <c r="S293" i="10"/>
  <c r="Z292" i="10"/>
  <c r="Y292" i="10"/>
  <c r="W292" i="10"/>
  <c r="S292" i="10"/>
  <c r="AD292" i="10" s="1"/>
  <c r="Z291" i="10"/>
  <c r="Y291" i="10"/>
  <c r="W291" i="10"/>
  <c r="S291" i="10"/>
  <c r="AD291" i="10" s="1"/>
  <c r="Z290" i="10"/>
  <c r="W290" i="10"/>
  <c r="S290" i="10"/>
  <c r="Y290" i="10" s="1"/>
  <c r="W289" i="10"/>
  <c r="S289" i="10"/>
  <c r="Y288" i="10"/>
  <c r="W288" i="10"/>
  <c r="S288" i="10"/>
  <c r="Z287" i="10"/>
  <c r="Y287" i="10"/>
  <c r="W287" i="10"/>
  <c r="S287" i="10"/>
  <c r="AD287" i="10" s="1"/>
  <c r="Z286" i="10"/>
  <c r="W286" i="10"/>
  <c r="S286" i="10"/>
  <c r="Y286" i="10" s="1"/>
  <c r="W285" i="10"/>
  <c r="S285" i="10"/>
  <c r="Y284" i="10"/>
  <c r="W284" i="10"/>
  <c r="S284" i="10"/>
  <c r="Z283" i="10"/>
  <c r="Y283" i="10"/>
  <c r="W283" i="10"/>
  <c r="S283" i="10"/>
  <c r="Z282" i="10"/>
  <c r="W282" i="10"/>
  <c r="S282" i="10"/>
  <c r="Y282" i="10" s="1"/>
  <c r="W281" i="10"/>
  <c r="S281" i="10"/>
  <c r="Y280" i="10"/>
  <c r="W280" i="10"/>
  <c r="S280" i="10"/>
  <c r="Z279" i="10"/>
  <c r="Y279" i="10"/>
  <c r="W279" i="10"/>
  <c r="S279" i="10"/>
  <c r="Z278" i="10"/>
  <c r="W278" i="10"/>
  <c r="S278" i="10"/>
  <c r="Y278" i="10" s="1"/>
  <c r="W277" i="10"/>
  <c r="S277" i="10"/>
  <c r="Y276" i="10"/>
  <c r="W276" i="10"/>
  <c r="S276" i="10"/>
  <c r="Z275" i="10"/>
  <c r="Y275" i="10"/>
  <c r="W275" i="10"/>
  <c r="S275" i="10"/>
  <c r="AD275" i="10" s="1"/>
  <c r="Z274" i="10"/>
  <c r="W274" i="10"/>
  <c r="S274" i="10"/>
  <c r="Y274" i="10" s="1"/>
  <c r="W273" i="10"/>
  <c r="S273" i="10"/>
  <c r="Y272" i="10"/>
  <c r="W272" i="10"/>
  <c r="S272" i="10"/>
  <c r="Z271" i="10"/>
  <c r="Y271" i="10"/>
  <c r="W271" i="10"/>
  <c r="S271" i="10"/>
  <c r="Z270" i="10"/>
  <c r="W270" i="10"/>
  <c r="S270" i="10"/>
  <c r="Y270" i="10" s="1"/>
  <c r="Y269" i="10"/>
  <c r="W269" i="10"/>
  <c r="S269" i="10"/>
  <c r="AA269" i="10" s="1"/>
  <c r="Z268" i="10"/>
  <c r="W268" i="10"/>
  <c r="S268" i="10"/>
  <c r="Y268" i="10" s="1"/>
  <c r="Y267" i="10"/>
  <c r="W267" i="10"/>
  <c r="S267" i="10"/>
  <c r="AA267" i="10" s="1"/>
  <c r="W266" i="10"/>
  <c r="S266" i="10"/>
  <c r="AD266" i="10" s="1"/>
  <c r="Y265" i="10"/>
  <c r="W265" i="10"/>
  <c r="S265" i="10"/>
  <c r="Z264" i="10"/>
  <c r="Y264" i="10"/>
  <c r="W264" i="10"/>
  <c r="S264" i="10"/>
  <c r="AD264" i="10" s="1"/>
  <c r="Z263" i="10"/>
  <c r="W263" i="10"/>
  <c r="S263" i="10"/>
  <c r="Y263" i="10" s="1"/>
  <c r="W262" i="10"/>
  <c r="S262" i="10"/>
  <c r="Y261" i="10"/>
  <c r="W261" i="10"/>
  <c r="S261" i="10"/>
  <c r="Z260" i="10"/>
  <c r="Y260" i="10"/>
  <c r="W260" i="10"/>
  <c r="S260" i="10"/>
  <c r="AD260" i="10" s="1"/>
  <c r="Z259" i="10"/>
  <c r="W259" i="10"/>
  <c r="S259" i="10"/>
  <c r="Y259" i="10" s="1"/>
  <c r="W258" i="10"/>
  <c r="S258" i="10"/>
  <c r="Z257" i="10"/>
  <c r="Y257" i="10"/>
  <c r="W257" i="10"/>
  <c r="S257" i="10"/>
  <c r="AD257" i="10" s="1"/>
  <c r="Y256" i="10"/>
  <c r="W256" i="10"/>
  <c r="S256" i="10"/>
  <c r="Z255" i="10"/>
  <c r="W255" i="10"/>
  <c r="S255" i="10"/>
  <c r="Y255" i="10" s="1"/>
  <c r="W254" i="10"/>
  <c r="S254" i="10"/>
  <c r="Z253" i="10"/>
  <c r="Y253" i="10"/>
  <c r="W253" i="10"/>
  <c r="S253" i="10"/>
  <c r="AD253" i="10" s="1"/>
  <c r="Y252" i="10"/>
  <c r="W252" i="10"/>
  <c r="S252" i="10"/>
  <c r="Z251" i="10"/>
  <c r="W251" i="10"/>
  <c r="S251" i="10"/>
  <c r="Y251" i="10" s="1"/>
  <c r="W250" i="10"/>
  <c r="S250" i="10"/>
  <c r="Z249" i="10"/>
  <c r="Y249" i="10"/>
  <c r="W249" i="10"/>
  <c r="S249" i="10"/>
  <c r="AD249" i="10" s="1"/>
  <c r="Y248" i="10"/>
  <c r="W248" i="10"/>
  <c r="S248" i="10"/>
  <c r="Z247" i="10"/>
  <c r="W247" i="10"/>
  <c r="S247" i="10"/>
  <c r="Y247" i="10" s="1"/>
  <c r="W246" i="10"/>
  <c r="S246" i="10"/>
  <c r="Z245" i="10"/>
  <c r="Y245" i="10"/>
  <c r="W245" i="10"/>
  <c r="S245" i="10"/>
  <c r="AD245" i="10" s="1"/>
  <c r="Y244" i="10"/>
  <c r="W244" i="10"/>
  <c r="S244" i="10"/>
  <c r="Z243" i="10"/>
  <c r="W243" i="10"/>
  <c r="S243" i="10"/>
  <c r="Y243" i="10" s="1"/>
  <c r="W242" i="10"/>
  <c r="S242" i="10"/>
  <c r="W241" i="10"/>
  <c r="S241" i="10"/>
  <c r="Y240" i="10"/>
  <c r="W240" i="10"/>
  <c r="S240" i="10"/>
  <c r="Z239" i="10"/>
  <c r="W239" i="10"/>
  <c r="S239" i="10"/>
  <c r="Y239" i="10" s="1"/>
  <c r="W238" i="10"/>
  <c r="S238" i="10"/>
  <c r="W237" i="10"/>
  <c r="S237" i="10"/>
  <c r="Y236" i="10"/>
  <c r="W236" i="10"/>
  <c r="S236" i="10"/>
  <c r="Z235" i="10"/>
  <c r="W235" i="10"/>
  <c r="S235" i="10"/>
  <c r="Y235" i="10" s="1"/>
  <c r="W234" i="10"/>
  <c r="S234" i="10"/>
  <c r="W233" i="10"/>
  <c r="S233" i="10"/>
  <c r="Y232" i="10"/>
  <c r="W232" i="10"/>
  <c r="S232" i="10"/>
  <c r="Z231" i="10"/>
  <c r="W231" i="10"/>
  <c r="S231" i="10"/>
  <c r="Y231" i="10" s="1"/>
  <c r="W230" i="10"/>
  <c r="S230" i="10"/>
  <c r="W229" i="10"/>
  <c r="S229" i="10"/>
  <c r="Y228" i="10"/>
  <c r="W228" i="10"/>
  <c r="S228" i="10"/>
  <c r="Z227" i="10"/>
  <c r="W227" i="10"/>
  <c r="S227" i="10"/>
  <c r="Y227" i="10" s="1"/>
  <c r="W226" i="10"/>
  <c r="S226" i="10"/>
  <c r="W225" i="10"/>
  <c r="S225" i="10"/>
  <c r="Y224" i="10"/>
  <c r="W224" i="10"/>
  <c r="S224" i="10"/>
  <c r="Z223" i="10"/>
  <c r="W223" i="10"/>
  <c r="S223" i="10"/>
  <c r="Y223" i="10" s="1"/>
  <c r="W222" i="10"/>
  <c r="S222" i="10"/>
  <c r="W221" i="10"/>
  <c r="S221" i="10"/>
  <c r="Y220" i="10"/>
  <c r="W220" i="10"/>
  <c r="S220" i="10"/>
  <c r="Z219" i="10"/>
  <c r="W219" i="10"/>
  <c r="S219" i="10"/>
  <c r="Y219" i="10" s="1"/>
  <c r="W218" i="10"/>
  <c r="S218" i="10"/>
  <c r="W217" i="10"/>
  <c r="S217" i="10"/>
  <c r="Y216" i="10"/>
  <c r="W216" i="10"/>
  <c r="S216" i="10"/>
  <c r="Z215" i="10"/>
  <c r="W215" i="10"/>
  <c r="S215" i="10"/>
  <c r="Y215" i="10" s="1"/>
  <c r="W214" i="10"/>
  <c r="S214" i="10"/>
  <c r="W213" i="10"/>
  <c r="S213" i="10"/>
  <c r="W212" i="10"/>
  <c r="S212" i="10"/>
  <c r="Y212" i="10" s="1"/>
  <c r="Z211" i="10"/>
  <c r="W211" i="10"/>
  <c r="S211" i="10"/>
  <c r="Y211" i="10" s="1"/>
  <c r="W210" i="10"/>
  <c r="S210" i="10"/>
  <c r="Z210" i="10" s="1"/>
  <c r="Z209" i="10"/>
  <c r="W209" i="10"/>
  <c r="S209" i="10"/>
  <c r="AD208" i="10"/>
  <c r="Y208" i="10"/>
  <c r="W208" i="10"/>
  <c r="S208" i="10"/>
  <c r="Z208" i="10" s="1"/>
  <c r="Z207" i="10"/>
  <c r="W207" i="10"/>
  <c r="S207" i="10"/>
  <c r="Y207" i="10" s="1"/>
  <c r="Y206" i="10"/>
  <c r="W206" i="10"/>
  <c r="S206" i="10"/>
  <c r="Z206" i="10" s="1"/>
  <c r="Z205" i="10"/>
  <c r="W205" i="10"/>
  <c r="S205" i="10"/>
  <c r="W204" i="10"/>
  <c r="S204" i="10"/>
  <c r="Z204" i="10" s="1"/>
  <c r="Z203" i="10"/>
  <c r="W203" i="10"/>
  <c r="S203" i="10"/>
  <c r="Y203" i="10" s="1"/>
  <c r="W202" i="10"/>
  <c r="S202" i="10"/>
  <c r="Z202" i="10" s="1"/>
  <c r="Z201" i="10"/>
  <c r="W201" i="10"/>
  <c r="S201" i="10"/>
  <c r="AD200" i="10"/>
  <c r="Y200" i="10"/>
  <c r="W200" i="10"/>
  <c r="S200" i="10"/>
  <c r="Z200" i="10" s="1"/>
  <c r="Z199" i="10"/>
  <c r="W199" i="10"/>
  <c r="S199" i="10"/>
  <c r="Y199" i="10" s="1"/>
  <c r="Y198" i="10"/>
  <c r="W198" i="10"/>
  <c r="S198" i="10"/>
  <c r="Z198" i="10" s="1"/>
  <c r="Z197" i="10"/>
  <c r="W197" i="10"/>
  <c r="S197" i="10"/>
  <c r="W196" i="10"/>
  <c r="S196" i="10"/>
  <c r="Z196" i="10" s="1"/>
  <c r="Z195" i="10"/>
  <c r="W195" i="10"/>
  <c r="S195" i="10"/>
  <c r="Y195" i="10" s="1"/>
  <c r="W194" i="10"/>
  <c r="S194" i="10"/>
  <c r="Z194" i="10" s="1"/>
  <c r="Z193" i="10"/>
  <c r="Y193" i="10"/>
  <c r="W193" i="10"/>
  <c r="S193" i="10"/>
  <c r="AD193" i="10" s="1"/>
  <c r="W192" i="10"/>
  <c r="S192" i="10"/>
  <c r="Z192" i="10" s="1"/>
  <c r="Z191" i="10"/>
  <c r="W191" i="10"/>
  <c r="S191" i="10"/>
  <c r="Y191" i="10" s="1"/>
  <c r="AD190" i="10"/>
  <c r="Y190" i="10"/>
  <c r="W190" i="10"/>
  <c r="S190" i="10"/>
  <c r="Z190" i="10" s="1"/>
  <c r="Z189" i="10"/>
  <c r="W189" i="10"/>
  <c r="S189" i="10"/>
  <c r="Y188" i="10"/>
  <c r="W188" i="10"/>
  <c r="S188" i="10"/>
  <c r="Z188" i="10" s="1"/>
  <c r="Z187" i="10"/>
  <c r="W187" i="10"/>
  <c r="S187" i="10"/>
  <c r="Y187" i="10" s="1"/>
  <c r="W186" i="10"/>
  <c r="S186" i="10"/>
  <c r="Z186" i="10" s="1"/>
  <c r="Z185" i="10"/>
  <c r="Y185" i="10"/>
  <c r="W185" i="10"/>
  <c r="S185" i="10"/>
  <c r="AD185" i="10" s="1"/>
  <c r="W184" i="10"/>
  <c r="S184" i="10"/>
  <c r="Z184" i="10" s="1"/>
  <c r="Z183" i="10"/>
  <c r="W183" i="10"/>
  <c r="S183" i="10"/>
  <c r="Y183" i="10" s="1"/>
  <c r="W182" i="10"/>
  <c r="S182" i="10"/>
  <c r="Z182" i="10" s="1"/>
  <c r="Z181" i="10"/>
  <c r="W181" i="10"/>
  <c r="S181" i="10"/>
  <c r="AD180" i="10"/>
  <c r="Y180" i="10"/>
  <c r="W180" i="10"/>
  <c r="S180" i="10"/>
  <c r="Z180" i="10" s="1"/>
  <c r="Z179" i="10"/>
  <c r="W179" i="10"/>
  <c r="S179" i="10"/>
  <c r="Y179" i="10" s="1"/>
  <c r="Y178" i="10"/>
  <c r="W178" i="10"/>
  <c r="S178" i="10"/>
  <c r="Z178" i="10" s="1"/>
  <c r="Z177" i="10"/>
  <c r="Y177" i="10"/>
  <c r="W177" i="10"/>
  <c r="S177" i="10"/>
  <c r="AD177" i="10" s="1"/>
  <c r="Y176" i="10"/>
  <c r="W176" i="10"/>
  <c r="S176" i="10"/>
  <c r="Z176" i="10" s="1"/>
  <c r="Z175" i="10"/>
  <c r="W175" i="10"/>
  <c r="S175" i="10"/>
  <c r="Y175" i="10" s="1"/>
  <c r="Y174" i="10"/>
  <c r="S174" i="10"/>
  <c r="Z174" i="10" s="1"/>
  <c r="AD174" i="10" s="1"/>
  <c r="W173" i="10"/>
  <c r="S173" i="10"/>
  <c r="Z172" i="10"/>
  <c r="Y172" i="10"/>
  <c r="W172" i="10"/>
  <c r="S172" i="10"/>
  <c r="AD172" i="10" s="1"/>
  <c r="W171" i="10"/>
  <c r="S171" i="10"/>
  <c r="W170" i="10"/>
  <c r="S170" i="10"/>
  <c r="Z169" i="10"/>
  <c r="Y169" i="10"/>
  <c r="W169" i="10"/>
  <c r="S169" i="10"/>
  <c r="AD169" i="10" s="1"/>
  <c r="W168" i="10"/>
  <c r="S168" i="10"/>
  <c r="Z167" i="10"/>
  <c r="W167" i="10"/>
  <c r="S167" i="10"/>
  <c r="Y167" i="10" s="1"/>
  <c r="Y166" i="10"/>
  <c r="AD166" i="10" s="1"/>
  <c r="W166" i="10"/>
  <c r="S166" i="10"/>
  <c r="Z166" i="10" s="1"/>
  <c r="S165" i="10"/>
  <c r="Z165" i="10" s="1"/>
  <c r="Z164" i="10"/>
  <c r="Y164" i="10"/>
  <c r="W164" i="10"/>
  <c r="S164" i="10"/>
  <c r="AD164" i="10" s="1"/>
  <c r="W163" i="10"/>
  <c r="S163" i="10"/>
  <c r="W162" i="10"/>
  <c r="S162" i="10"/>
  <c r="AA161" i="10"/>
  <c r="W161" i="10"/>
  <c r="S161" i="10"/>
  <c r="Z160" i="10"/>
  <c r="W160" i="10"/>
  <c r="S160" i="10"/>
  <c r="Y160" i="10" s="1"/>
  <c r="Y159" i="10"/>
  <c r="S159" i="10"/>
  <c r="Z159" i="10" s="1"/>
  <c r="W158" i="10"/>
  <c r="S158" i="10"/>
  <c r="Z157" i="10"/>
  <c r="Y157" i="10"/>
  <c r="W157" i="10"/>
  <c r="S157" i="10"/>
  <c r="AD157" i="10" s="1"/>
  <c r="W156" i="10"/>
  <c r="S156" i="10"/>
  <c r="Z155" i="10"/>
  <c r="S155" i="10"/>
  <c r="AA154" i="10"/>
  <c r="Y154" i="10"/>
  <c r="W154" i="10"/>
  <c r="S154" i="10"/>
  <c r="AA153" i="10"/>
  <c r="Y153" i="10"/>
  <c r="W153" i="10"/>
  <c r="S153" i="10"/>
  <c r="AA152" i="10"/>
  <c r="Y152" i="10"/>
  <c r="W152" i="10"/>
  <c r="S152" i="10"/>
  <c r="Z151" i="10"/>
  <c r="W151" i="10"/>
  <c r="S151" i="10"/>
  <c r="Y150" i="10"/>
  <c r="W150" i="10"/>
  <c r="S150" i="10"/>
  <c r="Z150" i="10" s="1"/>
  <c r="Z149" i="10"/>
  <c r="W149" i="10"/>
  <c r="S149" i="10"/>
  <c r="Y149" i="10" s="1"/>
  <c r="W148" i="10"/>
  <c r="S148" i="10"/>
  <c r="Z147" i="10"/>
  <c r="W147" i="10"/>
  <c r="S147" i="10"/>
  <c r="W146" i="10"/>
  <c r="S146" i="10"/>
  <c r="Z145" i="10"/>
  <c r="W145" i="10"/>
  <c r="S145" i="10"/>
  <c r="Y145" i="10" s="1"/>
  <c r="Y144" i="10"/>
  <c r="AD144" i="10" s="1"/>
  <c r="W144" i="10"/>
  <c r="S144" i="10"/>
  <c r="Z144" i="10" s="1"/>
  <c r="Z143" i="10"/>
  <c r="W143" i="10"/>
  <c r="S143" i="10"/>
  <c r="Y142" i="10"/>
  <c r="W142" i="10"/>
  <c r="S142" i="10"/>
  <c r="Z142" i="10" s="1"/>
  <c r="Z141" i="10"/>
  <c r="W141" i="10"/>
  <c r="S141" i="10"/>
  <c r="Y141" i="10" s="1"/>
  <c r="W140" i="10"/>
  <c r="S140" i="10"/>
  <c r="Z139" i="10"/>
  <c r="W139" i="10"/>
  <c r="S139" i="10"/>
  <c r="W138" i="10"/>
  <c r="S138" i="10"/>
  <c r="Z137" i="10"/>
  <c r="W137" i="10"/>
  <c r="S137" i="10"/>
  <c r="Y137" i="10" s="1"/>
  <c r="Y136" i="10"/>
  <c r="AD136" i="10" s="1"/>
  <c r="W136" i="10"/>
  <c r="S136" i="10"/>
  <c r="Z136" i="10" s="1"/>
  <c r="Z135" i="10"/>
  <c r="W135" i="10"/>
  <c r="S135" i="10"/>
  <c r="Y134" i="10"/>
  <c r="W134" i="10"/>
  <c r="S134" i="10"/>
  <c r="Z134" i="10" s="1"/>
  <c r="Z133" i="10"/>
  <c r="W133" i="10"/>
  <c r="S133" i="10"/>
  <c r="Y133" i="10" s="1"/>
  <c r="W132" i="10"/>
  <c r="S132" i="10"/>
  <c r="Z131" i="10"/>
  <c r="W131" i="10"/>
  <c r="S131" i="10"/>
  <c r="W130" i="10"/>
  <c r="S130" i="10"/>
  <c r="Z129" i="10"/>
  <c r="W129" i="10"/>
  <c r="S129" i="10"/>
  <c r="Y129" i="10" s="1"/>
  <c r="Y128" i="10"/>
  <c r="AD128" i="10" s="1"/>
  <c r="W128" i="10"/>
  <c r="S128" i="10"/>
  <c r="Z128" i="10" s="1"/>
  <c r="Z127" i="10"/>
  <c r="AD127" i="10" s="1"/>
  <c r="W127" i="10"/>
  <c r="S127" i="10"/>
  <c r="Y127" i="10" s="1"/>
  <c r="Z126" i="10"/>
  <c r="AD126" i="10" s="1"/>
  <c r="W126" i="10"/>
  <c r="S126" i="10"/>
  <c r="Y126" i="10" s="1"/>
  <c r="W125" i="10"/>
  <c r="S125" i="10"/>
  <c r="Y124" i="10"/>
  <c r="W124" i="10"/>
  <c r="S124" i="10"/>
  <c r="Z123" i="10"/>
  <c r="Y123" i="10"/>
  <c r="W123" i="10"/>
  <c r="S123" i="10"/>
  <c r="AD123" i="10" s="1"/>
  <c r="AD122" i="10"/>
  <c r="Z122" i="10"/>
  <c r="S122" i="10"/>
  <c r="Y122" i="10" s="1"/>
  <c r="AD121" i="10"/>
  <c r="Z121" i="10"/>
  <c r="W121" i="10"/>
  <c r="S121" i="10"/>
  <c r="Y121" i="10" s="1"/>
  <c r="W120" i="10"/>
  <c r="S120" i="10"/>
  <c r="Y119" i="10"/>
  <c r="W119" i="10"/>
  <c r="S119" i="10"/>
  <c r="Z118" i="10"/>
  <c r="Y118" i="10"/>
  <c r="W118" i="10"/>
  <c r="S118" i="10"/>
  <c r="AD118" i="10" s="1"/>
  <c r="W117" i="10"/>
  <c r="S117" i="10"/>
  <c r="Y117" i="10" s="1"/>
  <c r="W116" i="10"/>
  <c r="S116" i="10"/>
  <c r="Y115" i="10"/>
  <c r="W115" i="10"/>
  <c r="S115" i="10"/>
  <c r="Z114" i="10"/>
  <c r="Y114" i="10"/>
  <c r="W114" i="10"/>
  <c r="S114" i="10"/>
  <c r="AD113" i="10"/>
  <c r="Z113" i="10"/>
  <c r="W113" i="10"/>
  <c r="S113" i="10"/>
  <c r="Y113" i="10" s="1"/>
  <c r="W112" i="10"/>
  <c r="S112" i="10"/>
  <c r="Y111" i="10"/>
  <c r="W111" i="10"/>
  <c r="S111" i="10"/>
  <c r="Z110" i="10"/>
  <c r="Y110" i="10"/>
  <c r="W110" i="10"/>
  <c r="S110" i="10"/>
  <c r="AD110" i="10" s="1"/>
  <c r="W109" i="10"/>
  <c r="S109" i="10"/>
  <c r="Y109" i="10" s="1"/>
  <c r="W108" i="10"/>
  <c r="S108" i="10"/>
  <c r="Y107" i="10"/>
  <c r="W107" i="10"/>
  <c r="S107" i="10"/>
  <c r="Z106" i="10"/>
  <c r="Y106" i="10"/>
  <c r="W106" i="10"/>
  <c r="S106" i="10"/>
  <c r="Z105" i="10"/>
  <c r="AD105" i="10" s="1"/>
  <c r="W105" i="10"/>
  <c r="S105" i="10"/>
  <c r="Y105" i="10" s="1"/>
  <c r="W104" i="10"/>
  <c r="S104" i="10"/>
  <c r="Y103" i="10"/>
  <c r="W103" i="10"/>
  <c r="S103" i="10"/>
  <c r="Z102" i="10"/>
  <c r="Y102" i="10"/>
  <c r="W102" i="10"/>
  <c r="S102" i="10"/>
  <c r="AD102" i="10" s="1"/>
  <c r="W101" i="10"/>
  <c r="S101" i="10"/>
  <c r="Y101" i="10" s="1"/>
  <c r="W100" i="10"/>
  <c r="S100" i="10"/>
  <c r="Y99" i="10"/>
  <c r="W99" i="10"/>
  <c r="S99" i="10"/>
  <c r="Z98" i="10"/>
  <c r="Y98" i="10"/>
  <c r="W98" i="10"/>
  <c r="S98" i="10"/>
  <c r="Z97" i="10"/>
  <c r="AD97" i="10" s="1"/>
  <c r="W97" i="10"/>
  <c r="S97" i="10"/>
  <c r="Y97" i="10" s="1"/>
  <c r="W96" i="10"/>
  <c r="S96" i="10"/>
  <c r="Y95" i="10"/>
  <c r="W95" i="10"/>
  <c r="S95" i="10"/>
  <c r="Z94" i="10"/>
  <c r="Y94" i="10"/>
  <c r="W94" i="10"/>
  <c r="S94" i="10"/>
  <c r="AD94" i="10" s="1"/>
  <c r="W93" i="10"/>
  <c r="S93" i="10"/>
  <c r="Y93" i="10" s="1"/>
  <c r="W92" i="10"/>
  <c r="S92" i="10"/>
  <c r="Y91" i="10"/>
  <c r="W91" i="10"/>
  <c r="S91" i="10"/>
  <c r="Z90" i="10"/>
  <c r="Y90" i="10"/>
  <c r="W90" i="10"/>
  <c r="S90" i="10"/>
  <c r="Z89" i="10"/>
  <c r="AD89" i="10" s="1"/>
  <c r="W89" i="10"/>
  <c r="S89" i="10"/>
  <c r="Y89" i="10" s="1"/>
  <c r="W88" i="10"/>
  <c r="S88" i="10"/>
  <c r="Y87" i="10"/>
  <c r="W87" i="10"/>
  <c r="S87" i="10"/>
  <c r="Z86" i="10"/>
  <c r="Y86" i="10"/>
  <c r="W86" i="10"/>
  <c r="S86" i="10"/>
  <c r="AD86" i="10" s="1"/>
  <c r="W85" i="10"/>
  <c r="S85" i="10"/>
  <c r="Y85" i="10" s="1"/>
  <c r="W84" i="10"/>
  <c r="S84" i="10"/>
  <c r="Y83" i="10"/>
  <c r="W83" i="10"/>
  <c r="S83" i="10"/>
  <c r="AA82" i="10"/>
  <c r="W82" i="10"/>
  <c r="S82" i="10"/>
  <c r="AA81" i="10"/>
  <c r="W81" i="10"/>
  <c r="S81" i="10"/>
  <c r="AD81" i="10" s="1"/>
  <c r="AA80" i="10"/>
  <c r="W80" i="10"/>
  <c r="S80" i="10"/>
  <c r="AD80" i="10" s="1"/>
  <c r="AA79" i="10"/>
  <c r="W79" i="10"/>
  <c r="S79" i="10"/>
  <c r="AA78" i="10"/>
  <c r="W78" i="10"/>
  <c r="S78" i="10"/>
  <c r="AA77" i="10"/>
  <c r="W77" i="10"/>
  <c r="S77" i="10"/>
  <c r="AD77" i="10" s="1"/>
  <c r="AA76" i="10"/>
  <c r="W76" i="10"/>
  <c r="S76" i="10"/>
  <c r="AD76" i="10" s="1"/>
  <c r="AA75" i="10"/>
  <c r="W75" i="10"/>
  <c r="S75" i="10"/>
  <c r="AA74" i="10"/>
  <c r="W74" i="10"/>
  <c r="S74" i="10"/>
  <c r="AA73" i="10"/>
  <c r="W73" i="10"/>
  <c r="S73" i="10"/>
  <c r="AD73" i="10" s="1"/>
  <c r="Z72" i="10"/>
  <c r="Y72" i="10"/>
  <c r="W72" i="10"/>
  <c r="S72" i="10"/>
  <c r="AD72" i="10" s="1"/>
  <c r="AA71" i="10"/>
  <c r="AD71" i="10" s="1"/>
  <c r="W71" i="10"/>
  <c r="S71" i="10"/>
  <c r="W70" i="10"/>
  <c r="S70" i="10"/>
  <c r="Y70" i="10" s="1"/>
  <c r="W69" i="10"/>
  <c r="S69" i="10"/>
  <c r="Y68" i="10"/>
  <c r="W68" i="10"/>
  <c r="S68" i="10"/>
  <c r="AA67" i="10"/>
  <c r="Z67" i="10"/>
  <c r="W67" i="10"/>
  <c r="S67" i="10"/>
  <c r="W66" i="10"/>
  <c r="S66" i="10"/>
  <c r="Z65" i="10"/>
  <c r="Y65" i="10"/>
  <c r="W65" i="10"/>
  <c r="S65" i="10"/>
  <c r="Z64" i="10"/>
  <c r="AD64" i="10" s="1"/>
  <c r="W64" i="10"/>
  <c r="S64" i="10"/>
  <c r="Y64" i="10" s="1"/>
  <c r="W63" i="10"/>
  <c r="S63" i="10"/>
  <c r="Y62" i="10"/>
  <c r="W62" i="10"/>
  <c r="S62" i="10"/>
  <c r="Z61" i="10"/>
  <c r="Y61" i="10"/>
  <c r="W61" i="10"/>
  <c r="S61" i="10"/>
  <c r="W60" i="10"/>
  <c r="S60" i="10"/>
  <c r="Y60" i="10" s="1"/>
  <c r="W59" i="10"/>
  <c r="S59" i="10"/>
  <c r="Y58" i="10"/>
  <c r="W58" i="10"/>
  <c r="S58" i="10"/>
  <c r="Z57" i="10"/>
  <c r="Y57" i="10"/>
  <c r="W57" i="10"/>
  <c r="S57" i="10"/>
  <c r="Z56" i="10"/>
  <c r="AD56" i="10" s="1"/>
  <c r="W56" i="10"/>
  <c r="S56" i="10"/>
  <c r="Y56" i="10" s="1"/>
  <c r="Y55" i="10"/>
  <c r="W55" i="10"/>
  <c r="S55" i="10"/>
  <c r="AA55" i="10" s="1"/>
  <c r="AA54" i="10"/>
  <c r="Z54" i="10"/>
  <c r="W54" i="10"/>
  <c r="S54" i="10"/>
  <c r="Z53" i="10"/>
  <c r="Y53" i="10"/>
  <c r="W53" i="10"/>
  <c r="S53" i="10"/>
  <c r="AD53" i="10" s="1"/>
  <c r="Z52" i="10"/>
  <c r="W52" i="10"/>
  <c r="S52" i="10"/>
  <c r="Y52" i="10" s="1"/>
  <c r="W51" i="10"/>
  <c r="S51" i="10"/>
  <c r="AA51" i="10" s="1"/>
  <c r="AD51" i="10" s="1"/>
  <c r="W50" i="10"/>
  <c r="S50" i="10"/>
  <c r="AA50" i="10" s="1"/>
  <c r="AD50" i="10" s="1"/>
  <c r="W49" i="10"/>
  <c r="S49" i="10"/>
  <c r="Z48" i="10"/>
  <c r="Y48" i="10"/>
  <c r="W48" i="10"/>
  <c r="S48" i="10"/>
  <c r="AD48" i="10" s="1"/>
  <c r="Z47" i="10"/>
  <c r="Y47" i="10"/>
  <c r="W47" i="10"/>
  <c r="S47" i="10"/>
  <c r="AD47" i="10" s="1"/>
  <c r="Z46" i="10"/>
  <c r="W46" i="10"/>
  <c r="S46" i="10"/>
  <c r="Y46" i="10" s="1"/>
  <c r="W45" i="10"/>
  <c r="S45" i="10"/>
  <c r="Z45" i="10" s="1"/>
  <c r="Z44" i="10"/>
  <c r="Y44" i="10"/>
  <c r="W44" i="10"/>
  <c r="S44" i="10"/>
  <c r="AD44" i="10" s="1"/>
  <c r="Z43" i="10"/>
  <c r="Y43" i="10"/>
  <c r="W43" i="10"/>
  <c r="S43" i="10"/>
  <c r="AD43" i="10" s="1"/>
  <c r="Z42" i="10"/>
  <c r="W42" i="10"/>
  <c r="S42" i="10"/>
  <c r="W41" i="10"/>
  <c r="S41" i="10"/>
  <c r="Z41" i="10" s="1"/>
  <c r="Z40" i="10"/>
  <c r="Y40" i="10"/>
  <c r="W40" i="10"/>
  <c r="S40" i="10"/>
  <c r="AD40" i="10" s="1"/>
  <c r="Z39" i="10"/>
  <c r="Y39" i="10"/>
  <c r="W39" i="10"/>
  <c r="S39" i="10"/>
  <c r="AD39" i="10" s="1"/>
  <c r="Z38" i="10"/>
  <c r="W38" i="10"/>
  <c r="S38" i="10"/>
  <c r="Y38" i="10" s="1"/>
  <c r="W37" i="10"/>
  <c r="S37" i="10"/>
  <c r="Z36" i="10"/>
  <c r="Y36" i="10"/>
  <c r="W36" i="10"/>
  <c r="S36" i="10"/>
  <c r="AD36" i="10" s="1"/>
  <c r="Z35" i="10"/>
  <c r="Y35" i="10"/>
  <c r="W35" i="10"/>
  <c r="S35" i="10"/>
  <c r="AD35" i="10" s="1"/>
  <c r="Z34" i="10"/>
  <c r="W34" i="10"/>
  <c r="S34" i="10"/>
  <c r="W33" i="10"/>
  <c r="S33" i="10"/>
  <c r="Z32" i="10"/>
  <c r="Y32" i="10"/>
  <c r="W32" i="10"/>
  <c r="S32" i="10"/>
  <c r="AD32" i="10" s="1"/>
  <c r="Z31" i="10"/>
  <c r="Y31" i="10"/>
  <c r="W31" i="10"/>
  <c r="S31" i="10"/>
  <c r="AD31" i="10" s="1"/>
  <c r="Z30" i="10"/>
  <c r="W30" i="10"/>
  <c r="S30" i="10"/>
  <c r="W29" i="10"/>
  <c r="S29" i="10"/>
  <c r="Z28" i="10"/>
  <c r="Y28" i="10"/>
  <c r="W28" i="10"/>
  <c r="S28" i="10"/>
  <c r="AD28" i="10" s="1"/>
  <c r="Z27" i="10"/>
  <c r="Y27" i="10"/>
  <c r="W27" i="10"/>
  <c r="S27" i="10"/>
  <c r="AD27" i="10" s="1"/>
  <c r="Z26" i="10"/>
  <c r="W26" i="10"/>
  <c r="S26" i="10"/>
  <c r="Y26" i="10" s="1"/>
  <c r="W25" i="10"/>
  <c r="S25" i="10"/>
  <c r="Z25" i="10" s="1"/>
  <c r="Z24" i="10"/>
  <c r="Y24" i="10"/>
  <c r="W24" i="10"/>
  <c r="S24" i="10"/>
  <c r="AD24" i="10" s="1"/>
  <c r="Z23" i="10"/>
  <c r="Y23" i="10"/>
  <c r="W23" i="10"/>
  <c r="S23" i="10"/>
  <c r="AD23" i="10" s="1"/>
  <c r="Z22" i="10"/>
  <c r="W22" i="10"/>
  <c r="S22" i="10"/>
  <c r="Y22" i="10" s="1"/>
  <c r="W21" i="10"/>
  <c r="S21" i="10"/>
  <c r="Z21" i="10" s="1"/>
  <c r="Z20" i="10"/>
  <c r="Y20" i="10"/>
  <c r="W20" i="10"/>
  <c r="S20" i="10"/>
  <c r="AD20" i="10" s="1"/>
  <c r="Z19" i="10"/>
  <c r="Y19" i="10"/>
  <c r="W19" i="10"/>
  <c r="S19" i="10"/>
  <c r="AD19" i="10" s="1"/>
  <c r="Z18" i="10"/>
  <c r="W18" i="10"/>
  <c r="S18" i="10"/>
  <c r="Y18" i="10" s="1"/>
  <c r="W17" i="10"/>
  <c r="S17" i="10"/>
  <c r="Z16" i="10"/>
  <c r="Y16" i="10"/>
  <c r="W16" i="10"/>
  <c r="S16" i="10"/>
  <c r="AD16" i="10" s="1"/>
  <c r="Z15" i="10"/>
  <c r="Y15" i="10"/>
  <c r="W15" i="10"/>
  <c r="S15" i="10"/>
  <c r="AD15" i="10" s="1"/>
  <c r="Z14" i="10"/>
  <c r="W14" i="10"/>
  <c r="S14" i="10"/>
  <c r="Y14" i="10" s="1"/>
  <c r="W13" i="10"/>
  <c r="S13" i="10"/>
  <c r="Z13" i="10" s="1"/>
  <c r="Z12" i="10"/>
  <c r="Y12" i="10"/>
  <c r="W12" i="10"/>
  <c r="S12" i="10"/>
  <c r="AD12" i="10" s="1"/>
  <c r="Z11" i="10"/>
  <c r="Y11" i="10"/>
  <c r="W11" i="10"/>
  <c r="S11" i="10"/>
  <c r="AD11" i="10" s="1"/>
  <c r="Z10" i="10"/>
  <c r="W10" i="10"/>
  <c r="S10" i="10"/>
  <c r="Y10" i="10" s="1"/>
  <c r="W9" i="10"/>
  <c r="S9" i="10"/>
  <c r="S8" i="10"/>
  <c r="Y8" i="10" s="1"/>
  <c r="Z7" i="10"/>
  <c r="Y7" i="10"/>
  <c r="W7" i="10"/>
  <c r="S7" i="10"/>
  <c r="AD7" i="10" s="1"/>
  <c r="Z6" i="10"/>
  <c r="Y6" i="10"/>
  <c r="W6" i="10"/>
  <c r="S6" i="10"/>
  <c r="AD6" i="10" s="1"/>
  <c r="W5" i="10"/>
  <c r="S5" i="10"/>
  <c r="AD37" i="10" l="1"/>
  <c r="AD34" i="10"/>
  <c r="AD17" i="10"/>
  <c r="AD13" i="10"/>
  <c r="AD21" i="10"/>
  <c r="AD10" i="10"/>
  <c r="AD14" i="10"/>
  <c r="AD18" i="10"/>
  <c r="AD22" i="10"/>
  <c r="AD26" i="10"/>
  <c r="AD38" i="10"/>
  <c r="AD46" i="10"/>
  <c r="AD52" i="10"/>
  <c r="AD61" i="10"/>
  <c r="Z92" i="10"/>
  <c r="Y92" i="10"/>
  <c r="Z108" i="10"/>
  <c r="Y108" i="10"/>
  <c r="Z116" i="10"/>
  <c r="Y116" i="10"/>
  <c r="Y5" i="10"/>
  <c r="AD5" i="10" s="1"/>
  <c r="Z8" i="10"/>
  <c r="Y17" i="10"/>
  <c r="Y21" i="10"/>
  <c r="Y25" i="10"/>
  <c r="AD25" i="10" s="1"/>
  <c r="Y29" i="10"/>
  <c r="AD29" i="10" s="1"/>
  <c r="Y33" i="10"/>
  <c r="AD33" i="10" s="1"/>
  <c r="Y37" i="10"/>
  <c r="Y41" i="10"/>
  <c r="AD41" i="10" s="1"/>
  <c r="Y45" i="10"/>
  <c r="AD45" i="10" s="1"/>
  <c r="Y49" i="10"/>
  <c r="AD49" i="10" s="1"/>
  <c r="Z59" i="10"/>
  <c r="Y59" i="10"/>
  <c r="AD59" i="10" s="1"/>
  <c r="Y67" i="10"/>
  <c r="AD67" i="10" s="1"/>
  <c r="Z70" i="10"/>
  <c r="AD70" i="10" s="1"/>
  <c r="AD75" i="10"/>
  <c r="AD79" i="10"/>
  <c r="Z85" i="10"/>
  <c r="AD85" i="10" s="1"/>
  <c r="AD90" i="10"/>
  <c r="Z93" i="10"/>
  <c r="AD98" i="10"/>
  <c r="AD99" i="10"/>
  <c r="Z101" i="10"/>
  <c r="AD106" i="10"/>
  <c r="Z109" i="10"/>
  <c r="AD114" i="10"/>
  <c r="Z117" i="10"/>
  <c r="Z130" i="10"/>
  <c r="Y130" i="10"/>
  <c r="Z138" i="10"/>
  <c r="Y138" i="10"/>
  <c r="AD138" i="10" s="1"/>
  <c r="Z146" i="10"/>
  <c r="Y146" i="10"/>
  <c r="AD159" i="10"/>
  <c r="Z168" i="10"/>
  <c r="AD168" i="10" s="1"/>
  <c r="Y168" i="10"/>
  <c r="Z171" i="10"/>
  <c r="AD171" i="10"/>
  <c r="Y171" i="10"/>
  <c r="AA5" i="10"/>
  <c r="AD62" i="10"/>
  <c r="Y9" i="10"/>
  <c r="AD9" i="10" s="1"/>
  <c r="Y13" i="10"/>
  <c r="Z5" i="10"/>
  <c r="AD8" i="10"/>
  <c r="Z9" i="10"/>
  <c r="Z17" i="10"/>
  <c r="Z29" i="10"/>
  <c r="Y30" i="10"/>
  <c r="AD30" i="10" s="1"/>
  <c r="Z33" i="10"/>
  <c r="Y34" i="10"/>
  <c r="Z37" i="10"/>
  <c r="Y42" i="10"/>
  <c r="AD42" i="10" s="1"/>
  <c r="Z49" i="10"/>
  <c r="Y54" i="10"/>
  <c r="AD54" i="10" s="1"/>
  <c r="AD57" i="10"/>
  <c r="AD58" i="10"/>
  <c r="Z60" i="10"/>
  <c r="AD60" i="10" s="1"/>
  <c r="Z66" i="10"/>
  <c r="Y66" i="10"/>
  <c r="AD74" i="10"/>
  <c r="AD78" i="10"/>
  <c r="AD82" i="10"/>
  <c r="Z88" i="10"/>
  <c r="Y88" i="10"/>
  <c r="AD88" i="10" s="1"/>
  <c r="AD92" i="10"/>
  <c r="AD93" i="10"/>
  <c r="Z96" i="10"/>
  <c r="Y96" i="10"/>
  <c r="AD96" i="10" s="1"/>
  <c r="AD101" i="10"/>
  <c r="Z104" i="10"/>
  <c r="Y104" i="10"/>
  <c r="AD108" i="10"/>
  <c r="AD109" i="10"/>
  <c r="Z112" i="10"/>
  <c r="Y112" i="10"/>
  <c r="AD116" i="10"/>
  <c r="AD117" i="10"/>
  <c r="Z120" i="10"/>
  <c r="Y120" i="10"/>
  <c r="Z158" i="10"/>
  <c r="AD158" i="10"/>
  <c r="Y158" i="10"/>
  <c r="Z163" i="10"/>
  <c r="Y163" i="10"/>
  <c r="AD163" i="10" s="1"/>
  <c r="Z63" i="10"/>
  <c r="Y63" i="10"/>
  <c r="AD63" i="10" s="1"/>
  <c r="AD103" i="10"/>
  <c r="Z125" i="10"/>
  <c r="Y125" i="10"/>
  <c r="AD125" i="10" s="1"/>
  <c r="Z132" i="10"/>
  <c r="AD132" i="10" s="1"/>
  <c r="Y132" i="10"/>
  <c r="Z140" i="10"/>
  <c r="AD140" i="10"/>
  <c r="Y140" i="10"/>
  <c r="Z148" i="10"/>
  <c r="Y148" i="10"/>
  <c r="AD148" i="10" s="1"/>
  <c r="Z170" i="10"/>
  <c r="AA170" i="10"/>
  <c r="Y170" i="10"/>
  <c r="AD170" i="10" s="1"/>
  <c r="Z173" i="10"/>
  <c r="Y173" i="10"/>
  <c r="AD173" i="10" s="1"/>
  <c r="Z69" i="10"/>
  <c r="AD69" i="10" s="1"/>
  <c r="Y69" i="10"/>
  <c r="Z84" i="10"/>
  <c r="Y84" i="10"/>
  <c r="AD84" i="10" s="1"/>
  <c r="Z100" i="10"/>
  <c r="AD100" i="10" s="1"/>
  <c r="Y100" i="10"/>
  <c r="Z156" i="10"/>
  <c r="Y156" i="10"/>
  <c r="AD156" i="10" s="1"/>
  <c r="AD162" i="10"/>
  <c r="AA162" i="10"/>
  <c r="Y165" i="10"/>
  <c r="AD165" i="10" s="1"/>
  <c r="Z55" i="10"/>
  <c r="AD55" i="10" s="1"/>
  <c r="Z58" i="10"/>
  <c r="Z62" i="10"/>
  <c r="AA65" i="10"/>
  <c r="AD65" i="10" s="1"/>
  <c r="Z68" i="10"/>
  <c r="AD68" i="10" s="1"/>
  <c r="Z83" i="10"/>
  <c r="AD83" i="10" s="1"/>
  <c r="Z87" i="10"/>
  <c r="AD87" i="10" s="1"/>
  <c r="Z91" i="10"/>
  <c r="AD91" i="10" s="1"/>
  <c r="Z95" i="10"/>
  <c r="AD95" i="10" s="1"/>
  <c r="Z99" i="10"/>
  <c r="Z103" i="10"/>
  <c r="Z107" i="10"/>
  <c r="AD107" i="10" s="1"/>
  <c r="Z111" i="10"/>
  <c r="AD111" i="10" s="1"/>
  <c r="Z115" i="10"/>
  <c r="AD115" i="10" s="1"/>
  <c r="Z119" i="10"/>
  <c r="AD119" i="10" s="1"/>
  <c r="Z124" i="10"/>
  <c r="AD124" i="10" s="1"/>
  <c r="AD134" i="10"/>
  <c r="AD142" i="10"/>
  <c r="AD150" i="10"/>
  <c r="Z152" i="10"/>
  <c r="AD152" i="10"/>
  <c r="AD153" i="10"/>
  <c r="Z153" i="10"/>
  <c r="Z154" i="10"/>
  <c r="AD154" i="10"/>
  <c r="Y155" i="10"/>
  <c r="AD155" i="10" s="1"/>
  <c r="AD161" i="10"/>
  <c r="AD176" i="10"/>
  <c r="AD178" i="10"/>
  <c r="Y184" i="10"/>
  <c r="Y186" i="10"/>
  <c r="AD186" i="10" s="1"/>
  <c r="AD188" i="10"/>
  <c r="Y196" i="10"/>
  <c r="AD198" i="10"/>
  <c r="AD201" i="10"/>
  <c r="Y204" i="10"/>
  <c r="AD206" i="10"/>
  <c r="AD225" i="10"/>
  <c r="Z242" i="10"/>
  <c r="Y242" i="10"/>
  <c r="AD242" i="10" s="1"/>
  <c r="AD135" i="10"/>
  <c r="Y182" i="10"/>
  <c r="AD184" i="10"/>
  <c r="Y192" i="10"/>
  <c r="Y194" i="10"/>
  <c r="AD194" i="10" s="1"/>
  <c r="AD196" i="10"/>
  <c r="Y202" i="10"/>
  <c r="AD204" i="10"/>
  <c r="Y210" i="10"/>
  <c r="AD210" i="10" s="1"/>
  <c r="Z218" i="10"/>
  <c r="Y218" i="10"/>
  <c r="AD182" i="10"/>
  <c r="AD192" i="10"/>
  <c r="AD202" i="10"/>
  <c r="AD205" i="10"/>
  <c r="Z212" i="10"/>
  <c r="AD212" i="10" s="1"/>
  <c r="Z226" i="10"/>
  <c r="Y226" i="10"/>
  <c r="AD226" i="10" s="1"/>
  <c r="AD220" i="10"/>
  <c r="Z234" i="10"/>
  <c r="Y234" i="10"/>
  <c r="AD234" i="10" s="1"/>
  <c r="AD129" i="10"/>
  <c r="Y131" i="10"/>
  <c r="AD131" i="10" s="1"/>
  <c r="AD133" i="10"/>
  <c r="Y135" i="10"/>
  <c r="AD137" i="10"/>
  <c r="Y139" i="10"/>
  <c r="AD139" i="10" s="1"/>
  <c r="AD141" i="10"/>
  <c r="Y143" i="10"/>
  <c r="AD143" i="10" s="1"/>
  <c r="AD145" i="10"/>
  <c r="Y147" i="10"/>
  <c r="AD147" i="10" s="1"/>
  <c r="AD149" i="10"/>
  <c r="Y151" i="10"/>
  <c r="AD151" i="10" s="1"/>
  <c r="AD160" i="10"/>
  <c r="AD167" i="10"/>
  <c r="AD175" i="10"/>
  <c r="AD179" i="10"/>
  <c r="Y181" i="10"/>
  <c r="AD181" i="10" s="1"/>
  <c r="AD183" i="10"/>
  <c r="AD187" i="10"/>
  <c r="Y189" i="10"/>
  <c r="AD189" i="10" s="1"/>
  <c r="AD191" i="10"/>
  <c r="AD195" i="10"/>
  <c r="Y197" i="10"/>
  <c r="AD197" i="10" s="1"/>
  <c r="AD199" i="10"/>
  <c r="Y201" i="10"/>
  <c r="AD203" i="10"/>
  <c r="Y205" i="10"/>
  <c r="AD207" i="10"/>
  <c r="Y209" i="10"/>
  <c r="AD209" i="10" s="1"/>
  <c r="AD211" i="10"/>
  <c r="Z213" i="10"/>
  <c r="Y213" i="10"/>
  <c r="AD213" i="10" s="1"/>
  <c r="AD216" i="10"/>
  <c r="Z222" i="10"/>
  <c r="Y222" i="10"/>
  <c r="AD229" i="10"/>
  <c r="AD232" i="10"/>
  <c r="Z238" i="10"/>
  <c r="Y238" i="10"/>
  <c r="Z246" i="10"/>
  <c r="Y246" i="10"/>
  <c r="AD246" i="10" s="1"/>
  <c r="Z262" i="10"/>
  <c r="Y262" i="10"/>
  <c r="AD262" i="10" s="1"/>
  <c r="Z273" i="10"/>
  <c r="Y273" i="10"/>
  <c r="AD283" i="10"/>
  <c r="AD284" i="10"/>
  <c r="Z289" i="10"/>
  <c r="Y289" i="10"/>
  <c r="AD295" i="10"/>
  <c r="Z297" i="10"/>
  <c r="Y297" i="10"/>
  <c r="AD297" i="10" s="1"/>
  <c r="Z304" i="10"/>
  <c r="Y304" i="10"/>
  <c r="AD304" i="10"/>
  <c r="Z312" i="10"/>
  <c r="Y312" i="10"/>
  <c r="AD312" i="10"/>
  <c r="Z250" i="10"/>
  <c r="Y250" i="10"/>
  <c r="AD250" i="10" s="1"/>
  <c r="AD261" i="10"/>
  <c r="AD271" i="10"/>
  <c r="Z277" i="10"/>
  <c r="Y277" i="10"/>
  <c r="AD277" i="10" s="1"/>
  <c r="Z310" i="10"/>
  <c r="Y310" i="10"/>
  <c r="AD310" i="10" s="1"/>
  <c r="Z318" i="10"/>
  <c r="Y318" i="10"/>
  <c r="AD318" i="10" s="1"/>
  <c r="Z214" i="10"/>
  <c r="Y214" i="10"/>
  <c r="AD214" i="10" s="1"/>
  <c r="AD222" i="10"/>
  <c r="Z230" i="10"/>
  <c r="Y230" i="10"/>
  <c r="AD230" i="10" s="1"/>
  <c r="AD248" i="10"/>
  <c r="Z254" i="10"/>
  <c r="Y254" i="10"/>
  <c r="AD254" i="10" s="1"/>
  <c r="Z281" i="10"/>
  <c r="AD281" i="10" s="1"/>
  <c r="Y281" i="10"/>
  <c r="Z293" i="10"/>
  <c r="Y293" i="10"/>
  <c r="AD293" i="10" s="1"/>
  <c r="Z301" i="10"/>
  <c r="Y301" i="10"/>
  <c r="AA304" i="10"/>
  <c r="AD307" i="10"/>
  <c r="Z308" i="10"/>
  <c r="Y308" i="10"/>
  <c r="AD308" i="10" s="1"/>
  <c r="AA312" i="10"/>
  <c r="AD315" i="10"/>
  <c r="Z316" i="10"/>
  <c r="Y316" i="10"/>
  <c r="AD316" i="10"/>
  <c r="Z258" i="10"/>
  <c r="Y258" i="10"/>
  <c r="AD279" i="10"/>
  <c r="Z285" i="10"/>
  <c r="Y285" i="10"/>
  <c r="AD285" i="10" s="1"/>
  <c r="AD305" i="10"/>
  <c r="Z306" i="10"/>
  <c r="Y306" i="10"/>
  <c r="AD306" i="10"/>
  <c r="AA310" i="10"/>
  <c r="Z314" i="10"/>
  <c r="Y314" i="10"/>
  <c r="AD314" i="10"/>
  <c r="AA318" i="10"/>
  <c r="AD215" i="10"/>
  <c r="Z216" i="10"/>
  <c r="Y217" i="10"/>
  <c r="AD217" i="10" s="1"/>
  <c r="AD219" i="10"/>
  <c r="Z220" i="10"/>
  <c r="Y221" i="10"/>
  <c r="AD223" i="10"/>
  <c r="Z224" i="10"/>
  <c r="AD224" i="10" s="1"/>
  <c r="Y225" i="10"/>
  <c r="AD227" i="10"/>
  <c r="Z228" i="10"/>
  <c r="AD228" i="10" s="1"/>
  <c r="Y229" i="10"/>
  <c r="AD231" i="10"/>
  <c r="Z232" i="10"/>
  <c r="Y233" i="10"/>
  <c r="AD233" i="10" s="1"/>
  <c r="AD235" i="10"/>
  <c r="Z236" i="10"/>
  <c r="AD236" i="10" s="1"/>
  <c r="Y237" i="10"/>
  <c r="AD237" i="10" s="1"/>
  <c r="AD239" i="10"/>
  <c r="Z240" i="10"/>
  <c r="AD240" i="10" s="1"/>
  <c r="Y241" i="10"/>
  <c r="AD241" i="10" s="1"/>
  <c r="AD243" i="10"/>
  <c r="Z244" i="10"/>
  <c r="AD244" i="10" s="1"/>
  <c r="AD247" i="10"/>
  <c r="Z248" i="10"/>
  <c r="AD251" i="10"/>
  <c r="Z252" i="10"/>
  <c r="AD252" i="10" s="1"/>
  <c r="AD255" i="10"/>
  <c r="Z256" i="10"/>
  <c r="AD256" i="10" s="1"/>
  <c r="AD259" i="10"/>
  <c r="AD263" i="10"/>
  <c r="AA268" i="10"/>
  <c r="AD270" i="10"/>
  <c r="AD274" i="10"/>
  <c r="AD278" i="10"/>
  <c r="AD282" i="10"/>
  <c r="AD286" i="10"/>
  <c r="AD290" i="10"/>
  <c r="AD294" i="10"/>
  <c r="AD298" i="10"/>
  <c r="AD302" i="10"/>
  <c r="Z217" i="10"/>
  <c r="Z221" i="10"/>
  <c r="AD221" i="10" s="1"/>
  <c r="Z225" i="10"/>
  <c r="Z229" i="10"/>
  <c r="Z233" i="10"/>
  <c r="Z237" i="10"/>
  <c r="Z241" i="10"/>
  <c r="Z261" i="10"/>
  <c r="Z265" i="10"/>
  <c r="AD265" i="10" s="1"/>
  <c r="Z267" i="10"/>
  <c r="AD267" i="10" s="1"/>
  <c r="AD268" i="10"/>
  <c r="Z269" i="10"/>
  <c r="AD269" i="10" s="1"/>
  <c r="Z272" i="10"/>
  <c r="AD272" i="10" s="1"/>
  <c r="Z276" i="10"/>
  <c r="AD276" i="10" s="1"/>
  <c r="Z280" i="10"/>
  <c r="AD280" i="10" s="1"/>
  <c r="Z284" i="10"/>
  <c r="Z288" i="10"/>
  <c r="AD288" i="10" s="1"/>
  <c r="AA303" i="10"/>
  <c r="AD303" i="10" s="1"/>
  <c r="AA305" i="10"/>
  <c r="AA307" i="10"/>
  <c r="AA309" i="10"/>
  <c r="AD309" i="10" s="1"/>
  <c r="AA311" i="10"/>
  <c r="AD311" i="10" s="1"/>
  <c r="AA313" i="10"/>
  <c r="AD313" i="10" s="1"/>
  <c r="AA315" i="10"/>
  <c r="AA317" i="10"/>
  <c r="AD317" i="10" s="1"/>
  <c r="AA319" i="10"/>
  <c r="AD319" i="10" s="1"/>
  <c r="AD258" i="10" l="1"/>
  <c r="AD238" i="10"/>
  <c r="AD218" i="10"/>
  <c r="AD120" i="10"/>
  <c r="AD112" i="10"/>
  <c r="AD104" i="10"/>
  <c r="AD301" i="10"/>
  <c r="AD289" i="10"/>
  <c r="AD273" i="10"/>
  <c r="AD146" i="10"/>
  <c r="AD130" i="10"/>
  <c r="AD66" i="10"/>
</calcChain>
</file>

<file path=xl/sharedStrings.xml><?xml version="1.0" encoding="utf-8"?>
<sst xmlns="http://schemas.openxmlformats.org/spreadsheetml/2006/main" count="4801" uniqueCount="886">
  <si>
    <t xml:space="preserve"> PLOT P1(F),WBIIDC,KALYANI - 741235</t>
  </si>
  <si>
    <t>DRR No.</t>
  </si>
  <si>
    <t>GATE ENTRY NO</t>
  </si>
  <si>
    <t>RECEIVED DATE</t>
  </si>
  <si>
    <t>Document Type</t>
  </si>
  <si>
    <t>Challan No.</t>
  </si>
  <si>
    <t>Challan Date</t>
  </si>
  <si>
    <t>Invoice No.</t>
  </si>
  <si>
    <t>Invoice Date</t>
  </si>
  <si>
    <t>Supplier Name</t>
  </si>
  <si>
    <t>Supplier GSTIN</t>
  </si>
  <si>
    <t>Item Description</t>
  </si>
  <si>
    <t>HSN Code</t>
  </si>
  <si>
    <t>Type of Purchase</t>
  </si>
  <si>
    <t>UOM</t>
  </si>
  <si>
    <t>Challan/
Invoice Qty.</t>
  </si>
  <si>
    <t>Rejected/
Not received</t>
  </si>
  <si>
    <t>Accepted Qty.</t>
  </si>
  <si>
    <t>Base Rate</t>
  </si>
  <si>
    <t>Taxable Value</t>
  </si>
  <si>
    <t>Freight Charge</t>
  </si>
  <si>
    <t>Other Charge</t>
  </si>
  <si>
    <t>CGST Rate</t>
  </si>
  <si>
    <t>SGST Rate</t>
  </si>
  <si>
    <t>IGST Rate</t>
  </si>
  <si>
    <t>CGST</t>
  </si>
  <si>
    <t>SGST</t>
  </si>
  <si>
    <t>IGST</t>
  </si>
  <si>
    <t>TCS@0.10%        (SALES)</t>
  </si>
  <si>
    <t>Round/Off</t>
  </si>
  <si>
    <t>Total Value</t>
  </si>
  <si>
    <t>PO STATUS</t>
  </si>
  <si>
    <t>PO No.</t>
  </si>
  <si>
    <t>GRN No.</t>
  </si>
  <si>
    <t>GRN Date.</t>
  </si>
  <si>
    <t>LR No.</t>
  </si>
  <si>
    <t>LR Date</t>
  </si>
  <si>
    <t>Vehicle No.</t>
  </si>
  <si>
    <t>Unloading Location</t>
  </si>
  <si>
    <t>Remarks</t>
  </si>
  <si>
    <t>FILE NUMBER</t>
  </si>
  <si>
    <t>Invoice</t>
  </si>
  <si>
    <t>Credit</t>
  </si>
  <si>
    <t>NOS</t>
  </si>
  <si>
    <t>Approved</t>
  </si>
  <si>
    <t>NICE ENTERPRISE</t>
  </si>
  <si>
    <t>19ADBPA7470N1ZA</t>
  </si>
  <si>
    <t>MTR</t>
  </si>
  <si>
    <t xml:space="preserve"> </t>
  </si>
  <si>
    <t>19AAAFU6661K1ZP</t>
  </si>
  <si>
    <t>KGS</t>
  </si>
  <si>
    <t>JAY ASSOCIATES</t>
  </si>
  <si>
    <t>19AGPPC9182L1ZN</t>
  </si>
  <si>
    <t>LTR</t>
  </si>
  <si>
    <t>WB-15B-8737</t>
  </si>
  <si>
    <t>19AAHFJ8300R1ZR</t>
  </si>
  <si>
    <t>SH-2</t>
  </si>
  <si>
    <t>PCS</t>
  </si>
  <si>
    <t>SH-1</t>
  </si>
  <si>
    <t>19AAFFA2562A1ZX</t>
  </si>
  <si>
    <t>T. H. HABIB &amp; COMPANY</t>
  </si>
  <si>
    <t>19AABFT5479R1Z5</t>
  </si>
  <si>
    <t>POWER ELECTRONICS</t>
  </si>
  <si>
    <t>19AAVFP8218J1ZE</t>
  </si>
  <si>
    <t>SET</t>
  </si>
  <si>
    <t>19AAJFE6572E1Z7</t>
  </si>
  <si>
    <t>03</t>
  </si>
  <si>
    <t>ELLENBARRIE INDUSTRIAL GASES LIMITED</t>
  </si>
  <si>
    <t>19AAACE5770E1ZO</t>
  </si>
  <si>
    <t>HO</t>
  </si>
  <si>
    <t>M/VAN</t>
  </si>
  <si>
    <t>CCM</t>
  </si>
  <si>
    <t>ELECTROMART</t>
  </si>
  <si>
    <t>19AADFE3784G1Z9</t>
  </si>
  <si>
    <t>NORFOLK ASEA TRADERS</t>
  </si>
  <si>
    <t>19AACFN4998E1ZV</t>
  </si>
  <si>
    <t>19AWBPS5035J1Z4</t>
  </si>
  <si>
    <t>ME/0124</t>
  </si>
  <si>
    <t>MANISH ELECTRIC</t>
  </si>
  <si>
    <t>19ABGFM8203J1Z1</t>
  </si>
  <si>
    <t>ME/0125</t>
  </si>
  <si>
    <t>19AWBPS5035J1ZW</t>
  </si>
  <si>
    <t>FULL LPG 19 KG CYLINDER</t>
  </si>
  <si>
    <t>UNITY SOURCING</t>
  </si>
  <si>
    <t>19AIKPR5151M1ZL</t>
  </si>
  <si>
    <t>TATHHARAJ INDUSTRIAL GOODS</t>
  </si>
  <si>
    <t>19CFHPM1545J1Z6</t>
  </si>
  <si>
    <t>JDK Enterprises</t>
  </si>
  <si>
    <t>19AACFB7077J1Z4</t>
  </si>
  <si>
    <t>Usha Enterprises</t>
  </si>
  <si>
    <t>Pending</t>
  </si>
  <si>
    <t>EFFICIENT HARDWARE &amp; TOOLS CO</t>
  </si>
  <si>
    <t>POWERTECH DISTRIBUTORS PRIVATE LIMITED</t>
  </si>
  <si>
    <t>19AAKCP6932F1Z3</t>
  </si>
  <si>
    <t>2.5 SQ.MM COPPER PVC INSULATED WIRE-GREEN</t>
  </si>
  <si>
    <t>4C X 4 SQ.MM COPPER PVC INSULATED CABLE</t>
  </si>
  <si>
    <t>4C X 10 SQ.MM COPPER PVC INSULATED CABLE</t>
  </si>
  <si>
    <t>D. R. TECH</t>
  </si>
  <si>
    <t>19ACJPR4214L1Z7</t>
  </si>
  <si>
    <t>SH-3</t>
  </si>
  <si>
    <t>AAR KAY MARKETING ASSOCIATES</t>
  </si>
  <si>
    <t>07AAEPC2309J1Z4</t>
  </si>
  <si>
    <t>TEFLON TAPE 12.5MM</t>
  </si>
  <si>
    <t>19BCZPS5300M1ZQ</t>
  </si>
  <si>
    <t>SR-CORPORATE OFFICE/0038</t>
  </si>
  <si>
    <t>SR-CORPORATE OFFICE/0043</t>
  </si>
  <si>
    <t>SR-CORPORATE OFFICE/0042</t>
  </si>
  <si>
    <t>Vinayak Enterprise</t>
  </si>
  <si>
    <t>SR-CORPORATE OFFICE/0047</t>
  </si>
  <si>
    <t>WB-13-5619</t>
  </si>
  <si>
    <t>SR-CORPORATE OFFICE/0064</t>
  </si>
  <si>
    <t>SR-CORPORATE OFFICE/0045</t>
  </si>
  <si>
    <t>WB-23E-9992</t>
  </si>
  <si>
    <t>SR-CORPORATE OFFICE/0036</t>
  </si>
  <si>
    <t>SR-CORPORATE OFFICE/0037</t>
  </si>
  <si>
    <t>BOX</t>
  </si>
  <si>
    <t>BENGAL ELECTRICALINDUSTRIES</t>
  </si>
  <si>
    <t>SR-CORPORATE OFFICE/0039</t>
  </si>
  <si>
    <t>SR-CORPORATE OFFICE/0040</t>
  </si>
  <si>
    <t>SR-CORPORATE OFFICE/0050</t>
  </si>
  <si>
    <t>SR-CORPORATE OFFICE/0063</t>
  </si>
  <si>
    <t>SR-CORPORATE OFFICE/0054</t>
  </si>
  <si>
    <t>SR-CORPORATE OFFICE/0058</t>
  </si>
  <si>
    <t>SR-CORPORATE OFFICE/0057</t>
  </si>
  <si>
    <t>SR-CORPORATE OFFICE/0067</t>
  </si>
  <si>
    <t>SR-CORPORATE OFFICE/0053</t>
  </si>
  <si>
    <t>SR-CORPORATE OFFICE/0059</t>
  </si>
  <si>
    <t>SR-CORPORATE OFFICE/0055</t>
  </si>
  <si>
    <t>SR-CORPORATE OFFICE/0062</t>
  </si>
  <si>
    <t>SR-CORPORATE OFFICE/0068</t>
  </si>
  <si>
    <t>SR-CORPORATE OFFICE/0069</t>
  </si>
  <si>
    <t>B.K.Engineering Works</t>
  </si>
  <si>
    <t>19AKTPS7572E1ZB</t>
  </si>
  <si>
    <t>Das Enterprise</t>
  </si>
  <si>
    <t>19CDPPD4612M1Z7</t>
  </si>
  <si>
    <t>HAND WIRE BRUSH</t>
  </si>
  <si>
    <t>3C X 1 SQ.MM COPPER PVC INSULATED CABLE</t>
  </si>
  <si>
    <t>PUNRASAR NET SOL</t>
  </si>
  <si>
    <t>19AHUPB3464G1Z3</t>
  </si>
  <si>
    <t>SPRING WASHER A4</t>
  </si>
  <si>
    <t>SPR Industries</t>
  </si>
  <si>
    <t>Crown Trading Company</t>
  </si>
  <si>
    <t>HEATING ELEMENT CLAMP S.S</t>
  </si>
  <si>
    <t>FULL CARBON DIOXIDE CYLINDER ( 02 Pcs.) EACH 30 KGS.</t>
  </si>
  <si>
    <t>19AABCP5416DIZN</t>
  </si>
  <si>
    <t>Cummins Products &amp; Services</t>
  </si>
  <si>
    <t>19AJIPM9669E1ZK</t>
  </si>
  <si>
    <t>HEX NUT M12 (GI)</t>
  </si>
  <si>
    <t>HEX NUT M16 (GI)</t>
  </si>
  <si>
    <t>HEX NUT M20 (GI)</t>
  </si>
  <si>
    <t>HEX. HEAD BOLT M12 X 45mm LENGTH (G.I)</t>
  </si>
  <si>
    <t>HEX. HEAD BOLT M16 X 65mm LENGTH</t>
  </si>
  <si>
    <t>HEX. HEAD SCREW M16 X 55mm LENGTH</t>
  </si>
  <si>
    <t>HEX. HEAD SCREW M16 X 65mm LENGTH</t>
  </si>
  <si>
    <t>HEX. NUT M36 X 4 (GR.10)</t>
  </si>
  <si>
    <t>PLAIN WASHER A16 (G.I)</t>
  </si>
  <si>
    <t>PLAIN WASHER A20 GI</t>
  </si>
  <si>
    <t>Narayani Engineering Works</t>
  </si>
  <si>
    <t>24AWBPS5035J1Z1</t>
  </si>
  <si>
    <t>STEEL GUARD</t>
  </si>
  <si>
    <t>SPLIT PIN M3X30</t>
  </si>
  <si>
    <t>009</t>
  </si>
  <si>
    <t>33AABCB1675N1ZL</t>
  </si>
  <si>
    <t>010</t>
  </si>
  <si>
    <t>PLAIN WASHER A 24 GI</t>
  </si>
  <si>
    <t>FULL OXYGEN CYLINDER ( 06 Pcs.) EACH 07 CUM</t>
  </si>
  <si>
    <t>ALUMINIUM SHEET 8FTX4FT, 3-MM THICK, 20 PCS REQUIRED</t>
  </si>
  <si>
    <t>011</t>
  </si>
  <si>
    <t>WB-11E-1587</t>
  </si>
  <si>
    <t>WB-11M-2905</t>
  </si>
  <si>
    <t>RECOND ENGINEERING</t>
  </si>
  <si>
    <t>SELF TAPPING SCREW (AB 6 X 9.5)</t>
  </si>
  <si>
    <t>S.K. ENTERPRISE</t>
  </si>
  <si>
    <t>19AUWPK4125E2ZC</t>
  </si>
  <si>
    <t>Elektromag Methods</t>
  </si>
  <si>
    <t>24AAAFE0293R1Z8</t>
  </si>
  <si>
    <t>19FSNPM7748M1ZJ</t>
  </si>
  <si>
    <t>DISTANCE PIECE 80 MM</t>
  </si>
  <si>
    <t>WB-11D-3480</t>
  </si>
  <si>
    <t>HE-240 VOLT (LENGTH X WATT)  1800 X 1150</t>
  </si>
  <si>
    <t>HE-240 VOLT (LENGTH X WATT)  2100 X 1450</t>
  </si>
  <si>
    <t>HE-240 VOLT (LENGTH X WATT)  2400 X 1800</t>
  </si>
  <si>
    <t>WB-25K-0066</t>
  </si>
  <si>
    <t>Varun Electric Co</t>
  </si>
  <si>
    <t>DIGITAL TEMPERATURE CONTROLLER TC 513-BX</t>
  </si>
  <si>
    <t>WHITE GLASS FOR WELDING</t>
  </si>
  <si>
    <t>HEX NUT M20 X 2.5 (GI)</t>
  </si>
  <si>
    <t>HEX. HEAD BOLT M16 X 160mm LENGTH</t>
  </si>
  <si>
    <t>SPRING WASHER TYPE-A FOR M16 BOLT/SCREW (G.I)</t>
  </si>
  <si>
    <t>SPRING WASHER TYPE-A FOR M20 BOLT/SCREW</t>
  </si>
  <si>
    <t>HEX. HEAD BOLT M20 X 75mm LENGTH</t>
  </si>
  <si>
    <t>Premier(India) Bearings Ltd</t>
  </si>
  <si>
    <t>WB-01BB-4261</t>
  </si>
  <si>
    <t>PLAIN WASHER A12 GI</t>
  </si>
  <si>
    <t>WOODEN BOX 2300mm(L) x 1500mm(W) x 950mm(H)</t>
  </si>
  <si>
    <t>WB-19L-3429</t>
  </si>
  <si>
    <t>WOODEN PALLET 600mm(L) x 840mm(W) x 150mm(H)</t>
  </si>
  <si>
    <t>CHALK LINER /LINE THREAD</t>
  </si>
  <si>
    <t>A.N.Hussunally &amp; Co.</t>
  </si>
  <si>
    <t>PLUMMER BLOCK SD 3134 ATS 4H CI</t>
  </si>
  <si>
    <t>PLUG 63A, 5 PIN PLUG, DS-6/63A (DS6A7A1) MAKE-BCH</t>
  </si>
  <si>
    <t>SOCKET 63A, 5 PIN SOCKET, DS-6/63A (DS6B7A1) MAKE-BCH</t>
  </si>
  <si>
    <t>SOCKET 32A, 5 PIN SOCKET, DS-3/32A (DS3B7A1) MAKE-BCH</t>
  </si>
  <si>
    <t>PLUG 32A, 5 PIN PLUG, DS-3/32A (DS3A7A1) MAKE-BCH</t>
  </si>
  <si>
    <t>PO-VND/000226/251/25-26</t>
  </si>
  <si>
    <t>PLUMMER BLOCK SD 3052 ATS 4H CS,MAKE MASTA</t>
  </si>
  <si>
    <t>PO-VND044/517/25-26</t>
  </si>
  <si>
    <t>JAW COUPLING</t>
  </si>
  <si>
    <t>PO-VND017/349/25-26</t>
  </si>
  <si>
    <t>HEX. NUT M30 X 3.5 (GR.10)</t>
  </si>
  <si>
    <t>PLAIN WASHER A30 GI</t>
  </si>
  <si>
    <t>PLAIN WASHER A36 GI</t>
  </si>
  <si>
    <t>SPRING WASHER TYPE-A FOR M12 BOLT/SCREW (G.I)</t>
  </si>
  <si>
    <t>SPRING WASHER TYPE-A FOR M24 BOLT/SCREW</t>
  </si>
  <si>
    <t>HEX. HEAD BOLT M16 X 180mm LENGTH</t>
  </si>
  <si>
    <t>HEX. HEAD BOLT M24 X 110mm LENGTH</t>
  </si>
  <si>
    <t>WB-11E-7919</t>
  </si>
  <si>
    <t>HT HEX NUT M16</t>
  </si>
  <si>
    <t>MCCB 63A, 3P, 50HZ, 18KA MCCB 1SDA068769R1</t>
  </si>
  <si>
    <t>MCCB 32A, 3P, 50HZ, 18KA MCCB 1SDA068758R1</t>
  </si>
  <si>
    <t>MCB 32A, SP, C-TYPE, 10KA, MCB 1SYS271012R0324</t>
  </si>
  <si>
    <t>MCB 4A, DP, C-TYPE, 10KA, MCB 1SYS272012R0044</t>
  </si>
  <si>
    <t>MCB 4A, SP, C-TYPE, 10KA, MCB 1SYS271012R0044</t>
  </si>
  <si>
    <t>WB-25K-6235</t>
  </si>
  <si>
    <t>GREEN EARTH SYSTEMS</t>
  </si>
  <si>
    <t>19AUMPD2132L1ZK</t>
  </si>
  <si>
    <t>19AWBPS5035J1ZX</t>
  </si>
  <si>
    <t>PO-VND/000236/358/25-26</t>
  </si>
  <si>
    <t xml:space="preserve">  </t>
  </si>
  <si>
    <t>DOM/000002/25-26</t>
  </si>
  <si>
    <t>DOM/000058/25-26</t>
  </si>
  <si>
    <t>PO-VND017/468/25-26</t>
  </si>
  <si>
    <t>DOM/000062/25-26</t>
  </si>
  <si>
    <t>DOM/000087/25-26</t>
  </si>
  <si>
    <t>PO-VND124/525/25-26</t>
  </si>
  <si>
    <t>PO-VND045/539/25-26</t>
  </si>
  <si>
    <t>HEX. HEAD BOLT M16 X 80mm LENGTH</t>
  </si>
  <si>
    <t>HEX. HEAD BOLT M20 X 150mm LENGTH</t>
  </si>
  <si>
    <t>WOODEN PALLET 600mm(L) x 630mm(W) x 150mm(H)</t>
  </si>
  <si>
    <t>H.O CAR</t>
  </si>
  <si>
    <t>RETURN FROM STEEL GUARD</t>
  </si>
  <si>
    <t>MCB 2A, DP, C-TYPE, 10KA, MCB 1SYS272012R0024</t>
  </si>
  <si>
    <t>MCB 2A, SP, C-TYPE, 10KA, MCB 1SYS271012R0024</t>
  </si>
  <si>
    <t>MCB 25A, SP, C-TYPE, 10KA, MCB 1SYS271012R0254</t>
  </si>
  <si>
    <t xml:space="preserve">RENTAL SERVICE </t>
  </si>
  <si>
    <t>HE-240 VOLT (LENGTH X WATT)  800 X 300</t>
  </si>
  <si>
    <t>RUBBER CUTTING KNIFE</t>
  </si>
  <si>
    <t>70-10 sq. mm-E Copper Tube Terminal Heavy Duty Long Barrel</t>
  </si>
  <si>
    <t>RUBBER CUTTING SCISSOR</t>
  </si>
  <si>
    <t>4-6SQ.MM RING TYPE TERMINAL END</t>
  </si>
  <si>
    <t>SINGLE END SPANNER (41)</t>
  </si>
  <si>
    <t>HEX. HEAD SCREW M10 X 35mm LENGTH</t>
  </si>
  <si>
    <t>HE-240 VOLT (LENGTH X WATT)  1700 X 1080</t>
  </si>
  <si>
    <t>LIFTING HANDLE</t>
  </si>
  <si>
    <t>PO-VND071/343/25-26</t>
  </si>
  <si>
    <t>PO-VND/000236/357/25-26</t>
  </si>
  <si>
    <t>SOLID WOODEN WHEEL CHOCK</t>
  </si>
  <si>
    <t>PO-VND023/412/25-26</t>
  </si>
  <si>
    <t>PO-VND/000142/428/25-26</t>
  </si>
  <si>
    <t>PO-VND003/431/25-26</t>
  </si>
  <si>
    <t>PO-VND/000246/440/25-26</t>
  </si>
  <si>
    <t>PO-VND017/519/25-26</t>
  </si>
  <si>
    <t>GUIDE ROLLER ASSEMBLY AS PER IS 2062 GR A, MODEL- SISPL-GR=01</t>
  </si>
  <si>
    <t>DRUM RING-BCD</t>
  </si>
  <si>
    <t>PO-VND055/581/25-26</t>
  </si>
  <si>
    <t>PO-VND/000246/478/25-26</t>
  </si>
  <si>
    <t>HE-240 VOLT (LENGTH X WATT)  950 X 475</t>
  </si>
  <si>
    <t>COUPLING M18 QRC , 01-40-0591-00</t>
  </si>
  <si>
    <t>HYDRAULIC HIGH PRESSURE HOSE 2 MTR M18 X M18</t>
  </si>
  <si>
    <t>LONG NIPPLE M16 01-40-0164-00</t>
  </si>
  <si>
    <t>PO-VND003/495/25-26</t>
  </si>
  <si>
    <t>ANGLE GRINDING MACHINE/ROUGHING MACHINE (670W)</t>
  </si>
  <si>
    <t xml:space="preserve">HAND WIRE BRUSH </t>
  </si>
  <si>
    <t>HEX. HEAD BOLT M16 X 170mm LENGTH</t>
  </si>
  <si>
    <t>PO-VND/000196/557/25-26</t>
  </si>
  <si>
    <t>PLAIN WASHER GI M16</t>
  </si>
  <si>
    <t>PO-VND/000196/575/25-26</t>
  </si>
  <si>
    <t>PO-VND/000176/578/25-26</t>
  </si>
  <si>
    <t>PO-VND044/576/25-26</t>
  </si>
  <si>
    <t>CHALK LINER /LINE THREAD STANLEY</t>
  </si>
  <si>
    <t>2026-27/G/05</t>
  </si>
  <si>
    <t>SR-CORPORATE OFFICE/0016</t>
  </si>
  <si>
    <t>WB-135619</t>
  </si>
  <si>
    <t xml:space="preserve">THINNER ( 01 DRUM ) </t>
  </si>
  <si>
    <t>FOR PAINTING PURPOSES ( steel guard own material )</t>
  </si>
  <si>
    <t>GES-15/25-26</t>
  </si>
  <si>
    <t>GES/25-26/207</t>
  </si>
  <si>
    <t>RESILIENT COUPLING Required Torque; 33.5 Kgm Drum dia x width: 250 mm x 110 mm Motor Power: 22 Kw, 6 polesS.F: 1.5 Maximum Shaft Dia.:55 mm , FRC-4X BD 250X110</t>
  </si>
  <si>
    <t>SR-CORPORATE OFFICE/0006</t>
  </si>
  <si>
    <t>DOM-58</t>
  </si>
  <si>
    <t>GES/25-26/208</t>
  </si>
  <si>
    <t>RESILIENT COUPLING MOTOR POWER-30 KW, MOTOR RPM-980, SERVOR-2, DESIGN POWER 60,MODEL--FRC-8, BD SIZE--300 130,. MAX BORE-67
mm.</t>
  </si>
  <si>
    <r>
      <t> </t>
    </r>
    <r>
      <rPr>
        <b/>
        <sz val="9"/>
        <color rgb="FF008000"/>
        <rFont val="Verdana"/>
        <family val="2"/>
      </rPr>
      <t>SR-CORPORATE OFFICE/0011</t>
    </r>
  </si>
  <si>
    <t>NE/1463/25-26</t>
  </si>
  <si>
    <t>A4 PAPER 12 packets 70 gsm ( 10 PKT)</t>
  </si>
  <si>
    <t>PO-VND044/590/25-26</t>
  </si>
  <si>
    <t>SR-CORPORATE OFFICE/0009</t>
  </si>
  <si>
    <t>A4 PAPER 1 packet 90 gsm ( 5 PKT )</t>
  </si>
  <si>
    <t>PINCER 1541-8 TAPARIA</t>
  </si>
  <si>
    <t>HORIZONTAL STENCIL (SYNERGY )</t>
  </si>
  <si>
    <t>VERTICAL STENCIL ( SYNERGY )</t>
  </si>
  <si>
    <t>THH/5867/2025-26</t>
  </si>
  <si>
    <t>SINGLE END SPANNER (41) TAPARIA</t>
  </si>
  <si>
    <t>SR-CORPORATE OFFICE/0007</t>
  </si>
  <si>
    <t>NE/1464/25-26</t>
  </si>
  <si>
    <t>SR-CORPORATE OFFICE/0008</t>
  </si>
  <si>
    <t>VE/1375/25-26</t>
  </si>
  <si>
    <t>PO-VND045/586/25-26</t>
  </si>
  <si>
    <t>SR-CORPORATE OFFICE/0010</t>
  </si>
  <si>
    <t>HEX. HEAD BOLT M12 X 50mm LENGTH</t>
  </si>
  <si>
    <t>HEX. HEAD BOLT M16 X 120mm LENGTH</t>
  </si>
  <si>
    <t>HEX. HEAD BOLT M24 X 100mm LENGTH</t>
  </si>
  <si>
    <t>NYLOCK HEX. NUT M24 (GR.8)</t>
  </si>
  <si>
    <t>VE/1376/25-26</t>
  </si>
  <si>
    <t>SR-CORPORATE OFFICE/0022</t>
  </si>
  <si>
    <t>HEX. HEAD BOLT M30 X 110mm LENGTH</t>
  </si>
  <si>
    <t>HEX. HEAD BOLT M36 X 130mm LENGTH</t>
  </si>
  <si>
    <t>HEX. HEAD SCREW M36 X 160mm LENGTH</t>
  </si>
  <si>
    <t>HEX. NUT M42 X 4.5 (GR.10)</t>
  </si>
  <si>
    <t>SPRING WASHER TYPE-A FOR M30 BOLT/SCREW</t>
  </si>
  <si>
    <t>GV25/260294072</t>
  </si>
  <si>
    <t>EHT ELEKTROMAG make Electro Hydraulic Thruster Operated Brake, Type : MTOB 300 mm dia fitted with 34 Kg Thruster (EBTM 300/H) having available braking torque of 62 KG.M suitable for 415 V + 10%, AC 3 phase and 720 switching operations per hour.[Brake Drum is not in our scope]. SR-NO. V-47279 (B) &amp; V-47280 (T)</t>
  </si>
  <si>
    <t>SR-CORPORATE OFFICE/0012</t>
  </si>
  <si>
    <t>TCI EXPRESS,LR NO-101002189223</t>
  </si>
  <si>
    <t>DOM-62</t>
  </si>
  <si>
    <t>GV25/260294073</t>
  </si>
  <si>
    <t xml:space="preserve">EHT ͚ELEKTROMAG make Electro Hydraulic Thruster Operated Brake, Type : MTOB 250 mm dia fitted 18 Kgs Thruster (EBTM 250/C) having available braking torque of 35 KG.M suitable for 415 V + 10%, AC 3 phase and 720 switching operations per hour. [Brake Drum is not in your scope].SR NO. V-47250 (B) &amp; V-47251 (T) </t>
  </si>
  <si>
    <t>SR-CORPORATE OFFICE/0013</t>
  </si>
  <si>
    <t>00038/25-26</t>
  </si>
  <si>
    <t>WOODEN BOX 2300mm(L) x 1000mm(W) x 200mm(H)</t>
  </si>
  <si>
    <t>WOODEN BOX 600mm(L) x 600mm(W) x 450mm(H)</t>
  </si>
  <si>
    <t>TROLLEY MOUNTED COILER AND TROLLEY SWING DEVICE</t>
  </si>
  <si>
    <t>WINDER FRAME, TATA BOKARO DRUM OCTAGONAL WHEEL</t>
  </si>
  <si>
    <t>DE-03/26-27</t>
  </si>
  <si>
    <t>PLY WOOD BOX 1830mm(L) x 860mm(W) x 800mm(H)</t>
  </si>
  <si>
    <t>PLY WOOD BOX 900mm(L) x 850mm(W) x 750mm(H)</t>
  </si>
  <si>
    <t>PLY WOOD BOX 2610mm(L) x 160mm(W) x 100mm(H)</t>
  </si>
  <si>
    <t>WOODEN CRATE 2030mm(L) x 2030mm(W) x 15mm(H)</t>
  </si>
  <si>
    <t>SOLID SQUARE SHAFT 150 X 150 X 2526 mm LONG.</t>
  </si>
  <si>
    <t>Q/26-27/02</t>
  </si>
  <si>
    <t>2026-27/G/03</t>
  </si>
  <si>
    <t>JAW COUPLING (DOM/000002/25-26)</t>
  </si>
  <si>
    <t>SR-CORPORATE OFFICE/0017</t>
  </si>
  <si>
    <t>1920026100229</t>
  </si>
  <si>
    <t>1920026300065</t>
  </si>
  <si>
    <t>43/JOBWORK/25-26</t>
  </si>
  <si>
    <t>DRUM-02 NOS, OCTAGONAL-16 NOS, FLANGE-04 NOS</t>
  </si>
  <si>
    <t>WB-23F-8100</t>
  </si>
  <si>
    <t>RETURN FROM STEEL GUARD ( DOM-000002/25-26)</t>
  </si>
  <si>
    <t>PNS2627-42</t>
  </si>
  <si>
    <t>PO-VND/000228/589/25-26</t>
  </si>
  <si>
    <t>SR-CORPORATE OFFICE/0021</t>
  </si>
  <si>
    <t>1/JOBWORK/26-27</t>
  </si>
  <si>
    <t>DRUM &amp; FLANGE-06 NOS, OCTAGONAL-24 NOS</t>
  </si>
  <si>
    <t>WB-25S-4543</t>
  </si>
  <si>
    <t>00039/25-26</t>
  </si>
  <si>
    <t>WOODEN BOX 1900mm(L) x 1000mm(W) x 900mm(H)</t>
  </si>
  <si>
    <t>WOODEN BOX 1000mm(L) x 1000mm(W) x 500mm(H)</t>
  </si>
  <si>
    <t>00040/25-26</t>
  </si>
  <si>
    <t>4001287406</t>
  </si>
  <si>
    <t>Bonfiglioli Transmissions Ltd</t>
  </si>
  <si>
    <t>GEARED MOTOR Parallel shaft Gearmotor with Brake - 30kW/ Ratio-26:1/ 4 Pole : F 80 3 28.8 H90 P200 H1 + BE 200L 4 400/690-50 IP55 CLF
B5 FD 400 R SB 400 Ratio ʹϮΘ͘Θ͗ϭOutput speed ʹρϬ͘ϳrpm @ Input 1460 rpm Nominal torque (Mn2) ʹΘϬϬϬNm SF -1.52 on motor power 30kw
Thermal rating &gt; 30kw @ ambient 50 Deg C Flange mounted Parallel Helical geared motor with Hollow input suitable for IEC 200 B5 frame
motor and Hollow output shaft.</t>
  </si>
  <si>
    <t>19260300266</t>
  </si>
  <si>
    <t>BRAKE MOTOR Power - 7.5 KW / 10 HP Type and frame size &amp; design code no. - KM2BAX 132MLA 4 4 Pole Duty Class - S4 Paint shade - RAL
7030 Orientation - Horizontal -With brake</t>
  </si>
  <si>
    <t>DOM/000012/25-26 &amp; DOM/000016/25-26</t>
  </si>
  <si>
    <t>TI-0022/26-27</t>
  </si>
  <si>
    <t>TCIEXPRESS,LR-NO-477382710</t>
  </si>
  <si>
    <t>HE-220 VOLT (LENGTH X WATT)  1200 X 600</t>
  </si>
  <si>
    <t>HE-220 VOLT (LENGTH X WATT)  1000 X 300</t>
  </si>
  <si>
    <t>HE-220 VOLT (LENGTH X WATT)  1250 X 950</t>
  </si>
  <si>
    <t>01</t>
  </si>
  <si>
    <t>230/26-27</t>
  </si>
  <si>
    <t>PO-VND/000192/004/26-27</t>
  </si>
  <si>
    <t>PLY CUTTING KNIFE (ADJUSTABLE BLADE)</t>
  </si>
  <si>
    <t>DRILL BIT STRAIGHT SHANK 5 MM</t>
  </si>
  <si>
    <t>Hack Saw Blade ʹϭϮΗfor Hand Hack Saw</t>
  </si>
  <si>
    <t>STEEL MEASURING TAPE 5 MTS (STANLEY )</t>
  </si>
  <si>
    <t>SINGLE END SPANNER (41) Model: SER-41, Make: Taparia</t>
  </si>
  <si>
    <t>SINGLE END SPANNER (50 ) Model: SER-50, Make: Taparia</t>
  </si>
  <si>
    <t>RUBBER MALLET (Make: Stanley, Model No: STHT57527-8)</t>
  </si>
  <si>
    <t>TOOL BOX TAPARIA PTB19</t>
  </si>
  <si>
    <t>02</t>
  </si>
  <si>
    <t>THH/0089/2026-27</t>
  </si>
  <si>
    <t>PINCER 250MM (MODEL: 84-282, MAKE: STANLEY)</t>
  </si>
  <si>
    <t>NE/024/26-27</t>
  </si>
  <si>
    <t>PO-VND044/005/26-27</t>
  </si>
  <si>
    <t>BLACK PAINT BURGER : 1LTRS</t>
  </si>
  <si>
    <t>04</t>
  </si>
  <si>
    <t>54/2026-27</t>
  </si>
  <si>
    <t>19AWBPS5035J1ZT</t>
  </si>
  <si>
    <t>PO-VND018/550/25-26</t>
  </si>
  <si>
    <t>05</t>
  </si>
  <si>
    <t>CTC/66/26-27</t>
  </si>
  <si>
    <t>PO-VND007/013/26-27</t>
  </si>
  <si>
    <t>06</t>
  </si>
  <si>
    <t>UE/0043/26-27</t>
  </si>
  <si>
    <t>ALU. MIG WIRE 1.6MM 4043 ( 7 KGS X 4 BOX)</t>
  </si>
  <si>
    <t>07</t>
  </si>
  <si>
    <t>NE/025/26-27</t>
  </si>
  <si>
    <t>HAND WIRE BRUSH ( MAKE-YATO)</t>
  </si>
  <si>
    <t>08</t>
  </si>
  <si>
    <t>NE/026/26-27</t>
  </si>
  <si>
    <t>09</t>
  </si>
  <si>
    <t>PDPLS/2627/0302</t>
  </si>
  <si>
    <t>PO-VND/000205/002/26-27</t>
  </si>
  <si>
    <t>B-005/26-27</t>
  </si>
  <si>
    <t>BALAJI GLOBAL TECHNOLOGIES</t>
  </si>
  <si>
    <t>19AAVFB3174D1Z8</t>
  </si>
  <si>
    <t>DIGITAL WEIGHING SCALE 10T CAPACITY,SL.NO-202512230</t>
  </si>
  <si>
    <t>PO-VND/000260/001/26-27</t>
  </si>
  <si>
    <t>COO378</t>
  </si>
  <si>
    <t>ADOPTER 1/4 X M16</t>
  </si>
  <si>
    <t>PO-VND067/015/26-27</t>
  </si>
  <si>
    <t>MANOMETER CONNECTOR 1/2 INCH BSP FEMALE TO 8 MM PIPE DIA MAKE HYLOC -MAV08PHG04 - PR.GAUGE ADAPTOR</t>
  </si>
  <si>
    <t>VEC/009/26-27</t>
  </si>
  <si>
    <t>4C X 50 SQ MM COPPER EPR INSULATED CABLE,POLYCAB MAKE,</t>
  </si>
  <si>
    <t>PO-VND038/003/26-27</t>
  </si>
  <si>
    <t>1920026100443</t>
  </si>
  <si>
    <t>1920026300137</t>
  </si>
  <si>
    <t>1920026100451</t>
  </si>
  <si>
    <t>02/26-27</t>
  </si>
  <si>
    <t>PO-VND/000236/014/26-27</t>
  </si>
  <si>
    <t>03/26-27</t>
  </si>
  <si>
    <t>BK/010/26-27</t>
  </si>
  <si>
    <t>016/26-27</t>
  </si>
  <si>
    <t>MS PALTE 10 X 6300 X 1500 MM (04 PCS)</t>
  </si>
  <si>
    <t>PO-VND052/016/26-27</t>
  </si>
  <si>
    <t>MS PALTE 20 X 6300 X 1500 MM (01 PCS)</t>
  </si>
  <si>
    <t>ISA 65 X 65 X 6 MM</t>
  </si>
  <si>
    <t>BRIGHT FLAT BAR 75 X 10 MM ( 15 PCS )</t>
  </si>
  <si>
    <t>BRIGHT FLAT BAR 75 X 12 MM ( 10 PCS )</t>
  </si>
  <si>
    <t>S.H.S. 210 X 210 X 10 THK ( 09 PCS )</t>
  </si>
  <si>
    <t>19260300444</t>
  </si>
  <si>
    <t>DE FLANGE -KM2BAX132MA4,ABB</t>
  </si>
  <si>
    <t>DOM-12 &amp; 16</t>
  </si>
  <si>
    <t>NE/030/26-27</t>
  </si>
  <si>
    <t>SILICA GEL 1 Big Packet Containing packets of 140g,(100 PKT)</t>
  </si>
  <si>
    <t>PO-VND/000151/503/25-26</t>
  </si>
  <si>
    <t>PO-VND045/008/26-27</t>
  </si>
  <si>
    <t>CH SCREW (M4X10)</t>
  </si>
  <si>
    <t>TAP HANDLE 11"</t>
  </si>
  <si>
    <t>TAP HANDLE 13.5"</t>
  </si>
  <si>
    <t>PO-VND/000182/020/26-27</t>
  </si>
  <si>
    <t>CIRCULAR SAW BLADE 7 1/4"(184MM) bosch</t>
  </si>
  <si>
    <t>PO-VND044/019/26-27</t>
  </si>
  <si>
    <t>SPRING WASHER A16 unbrako</t>
  </si>
  <si>
    <t>SCREW DRIVER SET TAPARIA -1014</t>
  </si>
  <si>
    <t>SCREW DRIVER SET TAPARIA -1017 PHILIPS HEAD</t>
  </si>
  <si>
    <t>VERNIER CALIPER 150MM</t>
  </si>
  <si>
    <t>PO-VND/000220/010/26-27</t>
  </si>
  <si>
    <t>PO-VND128/009/26-27</t>
  </si>
  <si>
    <t>PO-VND055/017/26-27</t>
  </si>
  <si>
    <t>LOCATING RING FRB 10/280</t>
  </si>
  <si>
    <t>LOCATING RING FRB 12/180</t>
  </si>
  <si>
    <t>GUNNY BAG PACKING / HDP ROLL PACKING 6" width roll</t>
  </si>
  <si>
    <t>LACQUER (BLUE) 1 litre container to be provided.</t>
  </si>
  <si>
    <t>HEX HEAD SCREW M 16 X 40 mm LONG (FULL THREAD)</t>
  </si>
  <si>
    <t>35</t>
  </si>
  <si>
    <t>003/26-27</t>
  </si>
  <si>
    <t>037</t>
  </si>
  <si>
    <t>PO-VND/000220/024/26-27</t>
  </si>
  <si>
    <t>DOM/000063/25-26 (Screw Conveyor A/c Adani Power Jharkhand Ltd.)</t>
  </si>
  <si>
    <t>SR-CORPORATE OFFICE/0027</t>
  </si>
  <si>
    <t>HE-220 VOLT (LENGTH X WATT)  1600 X 1250</t>
  </si>
  <si>
    <t>SR-CORPORATE OFFICE/0028</t>
  </si>
  <si>
    <t>SR-CORPORATE OFFICE/0029</t>
  </si>
  <si>
    <t>SR-CORPORATE OFFICE/0030</t>
  </si>
  <si>
    <t>SR-CORPORATE OFFICE/0031</t>
  </si>
  <si>
    <t>SR-CORPORATE OFFICE/0032</t>
  </si>
  <si>
    <t>SR-CORPORATE OFFICE/0033</t>
  </si>
  <si>
    <t>SR-CORPORATE OFFICE/0044</t>
  </si>
  <si>
    <t>SR-CORPORATE OFFICE/0034</t>
  </si>
  <si>
    <t>SR-CORPORATE OFFICE/0035</t>
  </si>
  <si>
    <t>SR-CORPORATE OFFICE/0024</t>
  </si>
  <si>
    <t>SR-CORPORATE OFFICE/0025</t>
  </si>
  <si>
    <t>SR-CORPORATE OFFICE/0026</t>
  </si>
  <si>
    <t>This invoice will not be GRN</t>
  </si>
  <si>
    <t>INV/26-27/0030</t>
  </si>
  <si>
    <t>VND/PO-CP-187/25-26</t>
  </si>
  <si>
    <t>MCCB MCCB EXTENDED ROTARY HANDEL 1SDA066158R1</t>
  </si>
  <si>
    <t>POWER CONT 3 POLE POWER CONTACTOR, 32A, AUX-230VAC 1SBL281074R8010</t>
  </si>
  <si>
    <t>POWER CONT 3 POLE POWER CONTACTOR, 25A,AUX-230VAC 1SBL931074R8010</t>
  </si>
  <si>
    <t>POWER CONT 3 POLE POWER CONTACTOR, 18A,AUX-230VAC 1SBL921074R8010</t>
  </si>
  <si>
    <t>MCB 16A, SP, C-TYPE, 10KA, MCB 1SYS271012R0164</t>
  </si>
  <si>
    <t>MCB 6A, TP, C-TYPE, 10KA, MCB 1SYS273012R0064</t>
  </si>
  <si>
    <t>MCB 6A, DP, C-TYPE, 10KA, MCB 1SYS272012R0064</t>
  </si>
  <si>
    <t>INDICATION LAMP TRIP INDICATION AMBER LAMP, 110VAC 1SFA619403R5139</t>
  </si>
  <si>
    <t>INDICATION LAMP RED INDICATION LAMP, 230VAC 1SFA619403R5231</t>
  </si>
  <si>
    <t>INDICATION LAMP AMBER INDICATION LAMP, 230VAC 1SFA619403R5239</t>
  </si>
  <si>
    <t>BEI/G-0039/26-27</t>
  </si>
  <si>
    <t>CABLE Single Core PVC FR GRADE PANEL WIRE 0.5 SQMM (BLUE) MAKE-POLYCAB</t>
  </si>
  <si>
    <t>VND/PO-CP-002/26-27</t>
  </si>
  <si>
    <t>CABLE Single Core PVC FR GRADE PANEL WIRE 0.5 SQMM (RED) MAKE-POLYCAB</t>
  </si>
  <si>
    <t>CABLE Single Core PVC FR GRADE PANEL WIRE 1.5 SQMM (BLACK) MAKE-POLYCAB</t>
  </si>
  <si>
    <t>CABLE Single Core PVC FR GRADE PANEL WIRE 1.5 SQMM (GREY) MAKE-POLYCAB</t>
  </si>
  <si>
    <t>CABLE Single Core PVC FR GRADE PANEL WIRE 16 SQMM (BLACK) MAKE-POLYCAB</t>
  </si>
  <si>
    <t>BEI/G-0032/26-27</t>
  </si>
  <si>
    <t>PLUG 32 Amp Polycarbonate Plug (IP44)-5 Pin (BPX2PSS542) MAKE-BCH</t>
  </si>
  <si>
    <t>VND/PO-CP-185/25-26</t>
  </si>
  <si>
    <t>SOCKET 32 Amp Polycarbonate Socket (IP44)-5 Pin (BPX2SP542) MAKE-BCH</t>
  </si>
  <si>
    <t>PLUG 63 Amp Polycarbonate Socket (IP44)-5 Pin (BPX3PSS542) MAKE-BCH</t>
  </si>
  <si>
    <t>SOCKET 63 Amp Polycarbonate Socket (IP44)-5 Pin (BPX3SP542) MAKE-BCH</t>
  </si>
  <si>
    <t>EM/DC/26-27/001</t>
  </si>
  <si>
    <t>ABB MCB SB201M-C20 SP</t>
  </si>
  <si>
    <t>VND/PO-CP-014/26-27</t>
  </si>
  <si>
    <t>ABB MCCB P1 18KA 3P 40A</t>
  </si>
  <si>
    <t>ABB ROTARY HANDEL RHE P1-P2 (250 MM )</t>
  </si>
  <si>
    <t>015/26-27/NAT</t>
  </si>
  <si>
    <t>LOCATING RING FRB 10/310</t>
  </si>
  <si>
    <t>SR-CORPORATE OFFICE/0052</t>
  </si>
  <si>
    <t>(EX001/000059/25-26)</t>
  </si>
  <si>
    <t>LOCATING RING FRB 10/400</t>
  </si>
  <si>
    <t>016/26-27/NAT</t>
  </si>
  <si>
    <t>DO2627010050</t>
  </si>
  <si>
    <t>See Linkages Pvt. Ltd</t>
  </si>
  <si>
    <t>PO-VND029/497/25-26</t>
  </si>
  <si>
    <t>SR-CORPORATE OFFICE/0048</t>
  </si>
  <si>
    <t>TCIEXPRESS,LR-101002467591</t>
  </si>
  <si>
    <t>2025-26/G/08</t>
  </si>
  <si>
    <t>2025-26/G/09</t>
  </si>
  <si>
    <t>PO-VND017/006/26-27</t>
  </si>
  <si>
    <t>SR-CORPORATE OFFICE/0046</t>
  </si>
  <si>
    <t>CPS/1018/26-27</t>
  </si>
  <si>
    <t>MOTOR 8 POLE VVFD Motor 55 KW8 Pole IE3,Make-- ABB,415V, Duty S1,
Class-F Insulation, SL. NO-3G2J25500090137614</t>
  </si>
  <si>
    <t>TCI Freight,LR.NO-515573660</t>
  </si>
  <si>
    <t>VE/31/26-27</t>
  </si>
  <si>
    <t>VE/46/26-27</t>
  </si>
  <si>
    <t>VE/48/26-27</t>
  </si>
  <si>
    <t>HEX. HEAD BOLT M42 X 160mm LENGTH</t>
  </si>
  <si>
    <t>VE/49/26-27</t>
  </si>
  <si>
    <t>VE/45/26-27</t>
  </si>
  <si>
    <t>PO-VND045/021/26-27</t>
  </si>
  <si>
    <t>VE/47/26-27</t>
  </si>
  <si>
    <t>SR-CORPORATE OFFICE/0056</t>
  </si>
  <si>
    <t>00024/26-27</t>
  </si>
  <si>
    <t>038</t>
  </si>
  <si>
    <t>WOODEN BOX 1900mm(L) x 1350mm(W) x 700mm(H)</t>
  </si>
  <si>
    <t>PO-VND/000220/030/26-27</t>
  </si>
  <si>
    <t>NE/054/26-27</t>
  </si>
  <si>
    <t>SR-CORPORATE OFFICE/0049</t>
  </si>
  <si>
    <t>4-SQ.MM TUBE TYPE TERMINAL END (INSULATED)</t>
  </si>
  <si>
    <t>6-SQ.MM TUBE TYPE TERMINAL END (INSULATED)</t>
  </si>
  <si>
    <t>NE/053/26-27</t>
  </si>
  <si>
    <t>PO-VND044/027/26-27</t>
  </si>
  <si>
    <t>VND/PO-CP-003/26-27</t>
  </si>
  <si>
    <t>THH/0313/2026-27</t>
  </si>
  <si>
    <t>HEAT GUN HOT AIR GUN-1800 Watt-2 Speed Heat Gun Make-Stanley
STANLEY</t>
  </si>
  <si>
    <t>VND/PO-CP-007/26-27</t>
  </si>
  <si>
    <t>HEATING ELEMENT for 1800 Watt, 2-Speed Heat Gun Stanley</t>
  </si>
  <si>
    <t>INSULATION TESTER (Megger) Kusam Meco Km 379</t>
  </si>
  <si>
    <t>CUTTING WHEEL-4" (Make-BOSCH)</t>
  </si>
  <si>
    <t>RATCHET WRENCH 1/2 Inch Drive (Make Tapariay)</t>
  </si>
  <si>
    <t>HSS TAP 4.5 MM</t>
  </si>
  <si>
    <t>UTILITY BLADE(11-921T) STANLEY</t>
  </si>
  <si>
    <t>THH/0312/2026-27</t>
  </si>
  <si>
    <t>PO-VND/000196/022/26-27</t>
  </si>
  <si>
    <t>OUTSIDE MICROMETER 150-300 mm RANGE MITUTOYO MAKE</t>
  </si>
  <si>
    <t>OUTSIDE MICROMETER 300-400mm RANGE &amp; MITUTOYO MAKE</t>
  </si>
  <si>
    <t>DE-05/26-27</t>
  </si>
  <si>
    <t>005/26-27</t>
  </si>
  <si>
    <t>PO-VND128/029/26-27</t>
  </si>
  <si>
    <t>01/26-27</t>
  </si>
  <si>
    <t>DISTRIBUTOR BLOCK 4WAY</t>
  </si>
  <si>
    <t>SR-CORPORATE OFFICE/0051</t>
  </si>
  <si>
    <t>DISTRIBUTOR BLOCK 6WAY</t>
  </si>
  <si>
    <t>DISTRIBUTOR BLOCK 8WAY</t>
  </si>
  <si>
    <t>DRTC-G-2627-0031</t>
  </si>
  <si>
    <t>AE ENCLOSURE ARTICLE NO.1058500 DIMENSION- 600x800x250 MOC: CRCA COLOUR: RAL 7035 PROTECTION: IP 66</t>
  </si>
  <si>
    <t>VND/PO-CP-009/26-27</t>
  </si>
  <si>
    <t xml:space="preserve">MOUNTING BRACKET </t>
  </si>
  <si>
    <t>PE-0243/26-27</t>
  </si>
  <si>
    <t>SOCKET 415VAC, 16A, 5 PIN POWER SOCKET, IP-44 ANGLE TYPE,(PART NO: 415-6), PANEL PURPOSE MAKE-HENSEL</t>
  </si>
  <si>
    <t>VND/PO-CP-188/25-26</t>
  </si>
  <si>
    <t>PLUG 415VAC, 16A, 5 PIN PLUG, IP-44 ANGLE TYPE, (PART NO: 015-6), PANEL PURPOSE MAKE-HENSEL</t>
  </si>
  <si>
    <t>SOCKET 415VAC, 32A, 5 PIN SOCKET, IP-44, ANGLE TYPE, (PART NO:425-6), PANEL PURPOSE MAKE-HENSEL</t>
  </si>
  <si>
    <t>PLUG 415VAC, 32A, 5 PIN PLUG, IP-44, ANGLE TYPE, (PART NO:025-6 ), PANEL PURPOSE MAKE-HENSEL</t>
  </si>
  <si>
    <t>SOCKET 415VAC, 63A, 5 PIN SOCKET, IP-44 ANGLE TYPE, (PART NO:4351 6FC), PANEL PURPOSE MAKE-HENSEL</t>
  </si>
  <si>
    <t>PLUG 415VAC, 63A, 5 PIN PLUG, IP-44 ANGLE TYPE, (PART NO:0351-6 ), PANEL PURPOSE MAKE-HENSEL</t>
  </si>
  <si>
    <t>US-01/26-27</t>
  </si>
  <si>
    <t>SCREW CHEESE HEAD SCREW M3*16</t>
  </si>
  <si>
    <t>VND/PO-CP-001/26-27</t>
  </si>
  <si>
    <t>SCREW CHEESE HEAD SCREW M4*10</t>
  </si>
  <si>
    <t>SCREW CHEESE HEAD SCREW M4*16</t>
  </si>
  <si>
    <t>SCREW CHEESE HEAD SCREW M5*15</t>
  </si>
  <si>
    <t>SCREW CHEESE HEAD SCREW M5*20</t>
  </si>
  <si>
    <t>SCREW CSK SCREW M4*10</t>
  </si>
  <si>
    <t>NUT HEX NUT M3</t>
  </si>
  <si>
    <t>NUT HEX NUT M5</t>
  </si>
  <si>
    <t>WASHER FLAT WASHER 3MM (SMALL)</t>
  </si>
  <si>
    <t>WASHER FLAT WASHER 4 MM (BIG)</t>
  </si>
  <si>
    <t>WASHER FLAT WASHER 5 MM (BIG)</t>
  </si>
  <si>
    <t>WASHER FLAT WASHER 5MM (SMALL)</t>
  </si>
  <si>
    <t>WASHER FLAT WASHER 6 MM</t>
  </si>
  <si>
    <t>WASHER SPRING WASHER 5 MM</t>
  </si>
  <si>
    <t>WASHER SPRING WASHER 6 MM</t>
  </si>
  <si>
    <t>CABLE 10C X 1 SQMM, PVC INNSULATED CABLE FOR PENDANT POLYCAB</t>
  </si>
  <si>
    <t>CABLE SINGLE CORE PVC FR GRADE PANEL WIRE 2.5 SQMM (YELLOW ON GREEN) FOR EARTHING PURPOSE POLYCAB</t>
  </si>
  <si>
    <t>INV/26-27/0059</t>
  </si>
  <si>
    <t>MCCB, 80A, 3P, 36KA TMD BASED RELEASE, XT1N 160 TMD 80-800 3p F F
1SDA067415R1</t>
  </si>
  <si>
    <t>VND/PO-CP-010/26-27</t>
  </si>
  <si>
    <t>MCCB EXTENDED ROTARY HANDLE, RHE XT1-XT3 F/P STANDARD RETURNED (250MM) 1SDA082810R1</t>
  </si>
  <si>
    <t>MCCB SPREADER LINK SET (6 NOS), KIT ES XT1 6 PCS 1SDA066891R1</t>
  </si>
  <si>
    <t>MCCB AUXILIARY + TRIP CONTACT, AUX-C 1Q+1SY 250V
AC/DC XT1..XT6 F/P 1SDA066431R1</t>
  </si>
  <si>
    <t>POWER CONTACTOR 3 POLE,65A, 230 VAC, AX65-30-11 220- 230V AC 50/60HZ 1SBL371074R8011</t>
  </si>
  <si>
    <t>POWER CONTACTOR 3 POLE,9A, 230 VAC, AX09-30-10 220-230V AC 50/60HZ 1SBL901074R8010</t>
  </si>
  <si>
    <t>CONTACTOR ADD-ON BLOCK, 1 NO, CA5X-10 1SBN019010R1010</t>
  </si>
  <si>
    <t>OVERLOAD RELAY THERMAL OVERLOAD RELAY, 45-63 A, TA75DU-63 THERMAL OVERLOAD RELAY TA SERIES 45.0...63.0A 1SAZ321201R2005</t>
  </si>
  <si>
    <t>OVERLOAD RELAY THERMAL OVERLOAD RELAY BASE, DB80 1SAZ301110R0001</t>
  </si>
  <si>
    <t>MCB 4A, TP, C-TYPE, 10KA, MCB,SB203 M-C4 1SYS273012R0044</t>
  </si>
  <si>
    <t>MCB 6A, TP, C-TYPE, 10KA, MCB,SB203 M-C6 1SYS273012R0064</t>
  </si>
  <si>
    <t>MCB 6A, DP, C-TYPE, 10KA, MCB,SB202 M-C6 1SYS272012R0064</t>
  </si>
  <si>
    <t>MCB 63A, TP, C-TYPE, 10KA, MCB,SB203 M-C63 1SYS273012R0634</t>
  </si>
  <si>
    <t>TRIP CONTACT MCB TRIP CONTACT, S2CS/H6R 2CDS200922R0001</t>
  </si>
  <si>
    <t>RED INDICATION LAMP, 230 VAC, CL2-523R 1SFA619403R5231</t>
  </si>
  <si>
    <t>YELLOW INDICATION LAMP,230 VAC, CL2-523IY 1SFA619403R5230</t>
  </si>
  <si>
    <t>BLUE INDICATION LAMP, 230 VAC, CL2-523L 1SFA619403R5234</t>
  </si>
  <si>
    <t>AMBER INDICATION LAMP, 230 VAC, CL2-523A 1SFA619403R5239</t>
  </si>
  <si>
    <t>GREEN ILLUMINATED PUSH BUTTON WITH 230VAC LAMP BLOCK, PUSH BUTTON-MP1-11G (GREEN) 1SFA611100R1102</t>
  </si>
  <si>
    <t>MLBL-07G 1SFA611621R1072</t>
  </si>
  <si>
    <t>PUSH BUTTON MUSHROOM HEAD EMERGENCY PUSH BUTTON RED (TURNTO RELEASE), 1 NC, CE4T-10R-01 1SFA619550R1041</t>
  </si>
  <si>
    <t>MCB-01 1SFA611610R1010</t>
  </si>
  <si>
    <t>PUSH BUTTON GREEN PUSH BUTTON, PUSH BUTTON#MP1-10G 1SFA611100R1002</t>
  </si>
  <si>
    <t>RED PUSH BUTTON#MP1-10R (RED) 1SFA611100R1001</t>
  </si>
  <si>
    <t>PUSH BUTTON HOLDER, MCBH-00 1SFA611605R1100</t>
  </si>
  <si>
    <t>PUSH BUTTON NO' CONTACT FOR PUSH BUTTON, MCB-10 1SFA611610R1001</t>
  </si>
  <si>
    <t>PUSH BUTTON NC' CONTACT FOR PUSH BUTTON, MCB-01 1SFA611610R1010</t>
  </si>
  <si>
    <t>DPSI/OBRA/53</t>
  </si>
  <si>
    <t>DOOSAN POWER SYSTEMS INDIA PVT LTD</t>
  </si>
  <si>
    <t>REPAIR WORK OF BVM MACHINE</t>
  </si>
  <si>
    <t>ARC-E5000512869</t>
  </si>
  <si>
    <t>MH-98DC-6271</t>
  </si>
  <si>
    <t>REPAIRING PURPOSE AND RETURNABLE BASIS</t>
  </si>
  <si>
    <t>SERVICE BILL</t>
  </si>
  <si>
    <t>00025/26-27</t>
  </si>
  <si>
    <t>WOODEN BOX 800mm(L) x 450mm(W) x 550mm(H)</t>
  </si>
  <si>
    <t>1920026100992</t>
  </si>
  <si>
    <t>FULL OXYGEN CYLINDER ( 05 Pcs.) EACH 07 CUM</t>
  </si>
  <si>
    <t>FULL CARBON DIOXIDE CYLINDER ( 03 Pcs.) EACH 22 KGS.</t>
  </si>
  <si>
    <t>1920026300287</t>
  </si>
  <si>
    <t>JA/037/26-27</t>
  </si>
  <si>
    <t>VG 320 , SP 320 Gear Oil,(SERVO MAKE) 1 Drum=210 Ltr,</t>
  </si>
  <si>
    <t>PO-VND/000182/026/26-27</t>
  </si>
  <si>
    <t>VG 68 , HYDRAULIC OIL VG-68 (SERVO MAKE) 1 DRUM = 210 LTR</t>
  </si>
  <si>
    <t>2026100937</t>
  </si>
  <si>
    <t>VND/PO-CP-169/25-26</t>
  </si>
  <si>
    <t>US-03/26-27</t>
  </si>
  <si>
    <t>HAND GLOVES HIGH VOLTAGE (2.5KV) TESTING HAND GLOVES</t>
  </si>
  <si>
    <t>VND/PO-CP-008/26-27</t>
  </si>
  <si>
    <t>HELMET WITH FACE SHEILD FACE SHEILD FOR GRINDING,SHOULD BE ATTACHABLE IN SAFTY HELMETS (GOOD QUALITY) MAKE3M/REPUTE D</t>
  </si>
  <si>
    <t>SAFETY GOGGLE MAKE3M/REPUTE D</t>
  </si>
  <si>
    <t>DOUBLE BIT KEY  with No 5 barrel For Use With Double-bit Key Lock</t>
  </si>
  <si>
    <t>PVC DUCT CUTTER</t>
  </si>
  <si>
    <t>MARKER WHITE BOARD MARKER (THICK) BLUE</t>
  </si>
  <si>
    <t>MARKER WHITE BOARD MARKER (THICK) BLACK</t>
  </si>
  <si>
    <t>WHITE BOARD DUSTER</t>
  </si>
  <si>
    <t>PERMANENT MARKER 0.5MM</t>
  </si>
  <si>
    <t>LIFTING HANDLE GREY COLOR</t>
  </si>
  <si>
    <t>LIFTING HANDLE BLACK COLOR</t>
  </si>
  <si>
    <t>US-02/26-27</t>
  </si>
  <si>
    <t>RELAY WITH BASE 4CO RELAY WITH BASE, 230 VAC</t>
  </si>
  <si>
    <t>VND/PO-CP-015/26-27</t>
  </si>
  <si>
    <t>ON DELAY TIMER, 230 VAC, 1CO,On - delay timer - L &amp; T branded GiC timer - 120DT4</t>
  </si>
  <si>
    <t>RED INDICATION LAMP, 230 VAC MAKE-ESBEE</t>
  </si>
  <si>
    <t>YELLOW INDICATION LAMP, 230 VAC MAKE-ESBEE</t>
  </si>
  <si>
    <t>BLUE INDICATION LAMP, 230 VAC MAKE-ESBEE</t>
  </si>
  <si>
    <t>AMBER INDICATION LAMP, 230 VAC MAKE-ESBEE</t>
  </si>
  <si>
    <t>GREEN ILLUMINATED PUSH BUTTON WITH 230VAC LAMP BLOCK WITH 1NO MAKE-ESBEE</t>
  </si>
  <si>
    <t>EMERGENCY PUSH BUTTON MUSHROOM HEAD EMERGENCY PUSH BUTTON RED (TURN TO RELEASE), 1 NC MAKE-ESBEE</t>
  </si>
  <si>
    <t>PUSH BUTTON GREEN PUSH BUTTON MAKE-ESBEE</t>
  </si>
  <si>
    <t>PUSH BUTTON RED PUSH BUTTON MAKE-ESBEE</t>
  </si>
  <si>
    <t>NO CONTACT FOR PUSH BUTTON MAKE-ESBEE</t>
  </si>
  <si>
    <t>NC CONTACT FOR PUSH BUTTON MAKE-ESBEE</t>
  </si>
  <si>
    <t>SYNERGY INDUSTRIAL SERVICES PVT LTD (2026-2027)</t>
  </si>
  <si>
    <t>SYNERGY INDUSTRIAL SERVICES PVT.LTD 2025-2026</t>
  </si>
  <si>
    <t>SL.NO</t>
  </si>
  <si>
    <t>JOB ORDER NO</t>
  </si>
  <si>
    <t>REQ DATE</t>
  </si>
  <si>
    <t>REQ NUMBER</t>
  </si>
  <si>
    <t>PRODUCTNAME SPECIFICATIONS</t>
  </si>
  <si>
    <t>UNIT</t>
  </si>
  <si>
    <t>REQ QTY</t>
  </si>
  <si>
    <t>DELIVERY FROM DATE</t>
  </si>
  <si>
    <t>DELIVERY TO DATE</t>
  </si>
  <si>
    <t xml:space="preserve">INDENT DATE </t>
  </si>
  <si>
    <t xml:space="preserve">INDENT NUMBER </t>
  </si>
  <si>
    <t>IND- QTY</t>
  </si>
  <si>
    <t xml:space="preserve">PO- DATE </t>
  </si>
  <si>
    <t>PO-NUMBER</t>
  </si>
  <si>
    <t>PO- QTY</t>
  </si>
  <si>
    <t>RATE</t>
  </si>
  <si>
    <t>RECEIVED- QTY</t>
  </si>
  <si>
    <t>BALANCE QTY</t>
  </si>
  <si>
    <t>SUPPLIER NAME</t>
  </si>
  <si>
    <t>SUPPLIER CONTACT NUMBER</t>
  </si>
  <si>
    <t>EMAIL ID</t>
  </si>
  <si>
    <t>REMARKS</t>
  </si>
  <si>
    <t>STOCK-UP</t>
  </si>
  <si>
    <t>REQ/000505/2025-2026</t>
  </si>
  <si>
    <t>000001</t>
  </si>
  <si>
    <t>POWERTECH DISTRIBUTORS PRIVATE
LIMITED</t>
  </si>
  <si>
    <t>INDENT CLOSED Dt:-20.04.2026</t>
  </si>
  <si>
    <t>SILICA GEL</t>
  </si>
  <si>
    <t>PKT</t>
  </si>
  <si>
    <t>END BOLT - M 36 D X 490 L WITH TWO NUTS 150 L X 117 W</t>
  </si>
  <si>
    <t>PO-VND071/012/26-27</t>
  </si>
  <si>
    <t>VInayak Enterprise</t>
  </si>
  <si>
    <t>DOM/000117/25-26</t>
  </si>
  <si>
    <t>REQ/000001/2026-2027</t>
  </si>
  <si>
    <t>PRESSURE FRAME (SEC NO.-29469) LENGTH-1500 MM (12.576 KG/MTR)</t>
  </si>
  <si>
    <t>000002</t>
  </si>
  <si>
    <t>REQ/000003/2026-2027</t>
  </si>
  <si>
    <t>4C X 50 SQ MM COPPER EPR INSULATED CABLE)</t>
  </si>
  <si>
    <t>000003</t>
  </si>
  <si>
    <t>9836281899 / 9830082744</t>
  </si>
  <si>
    <t>miten66@rediffmail.com</t>
  </si>
  <si>
    <t>REQ/000004/2026-2027</t>
  </si>
  <si>
    <t>3/8 BSP X M18 MALE</t>
  </si>
  <si>
    <t>000004</t>
  </si>
  <si>
    <t>PO-VND067/023/26-27</t>
  </si>
  <si>
    <t>A.N.Hussunally &amp; Co</t>
  </si>
  <si>
    <t>ALU. PLATE 2440X1220X3 (8.1 KG/M²)-6082 T6, 20 NOS</t>
  </si>
  <si>
    <t>9647842626 / 8597574702</t>
  </si>
  <si>
    <t>NYLON SLING 5 ton capacity 4 mtr</t>
  </si>
  <si>
    <t>PO-VND042/025/26-27</t>
  </si>
  <si>
    <t>A.S.Marine &amp; Lifting Equipments</t>
  </si>
  <si>
    <t>NYLON SLING 5 ton capacity 5 mtr</t>
  </si>
  <si>
    <t>VG 68</t>
  </si>
  <si>
    <t>Ltr</t>
  </si>
  <si>
    <t>4SQ.MM TUBE TYPE TERMINAL END INSULATED</t>
  </si>
  <si>
    <t>6SQ.MM TUBE TYPE TERMINAL END INSULATED</t>
  </si>
  <si>
    <t>DOM/000116/25-26</t>
  </si>
  <si>
    <t>REQ/000005/2026-2027</t>
  </si>
  <si>
    <t>000005</t>
  </si>
  <si>
    <t>EX001/000066/25-26</t>
  </si>
  <si>
    <t>REQ/000006/2026-2027</t>
  </si>
  <si>
    <t>000006</t>
  </si>
  <si>
    <t>WOODEN CRATE 2030mm(L) x 2030mm(W) x 15mm(H) EXPORT QUALITY</t>
  </si>
  <si>
    <t>EX001/000059/25-26</t>
  </si>
  <si>
    <t>REQ/000002/2026-2027</t>
  </si>
  <si>
    <t>ADOPTER SLEEVE H 3040</t>
  </si>
  <si>
    <t>000007</t>
  </si>
  <si>
    <t>ADOPTER SLEEVE H 3052</t>
  </si>
  <si>
    <t>ADOPTER SLEEVE H 3060</t>
  </si>
  <si>
    <t>ADOPTER SLEEVE H 3134</t>
  </si>
  <si>
    <t>ADOPTER SLEEVE H 320</t>
  </si>
  <si>
    <t>BEARING 22220 CK</t>
  </si>
  <si>
    <t>BEARING 23040 CK</t>
  </si>
  <si>
    <t>BEARING 23052 CK</t>
  </si>
  <si>
    <t>BEARING 23060 CK</t>
  </si>
  <si>
    <t>BEARING 23134 CK</t>
  </si>
  <si>
    <t>REQ/000007/2026-2027</t>
  </si>
  <si>
    <t>000008</t>
  </si>
  <si>
    <t>REQ/000008/2026-2027</t>
  </si>
  <si>
    <t>LOCATING RING 10/310</t>
  </si>
  <si>
    <t>000009</t>
  </si>
  <si>
    <t>INDENT CLOSED Dt:-11.04.2026</t>
  </si>
  <si>
    <t>LOCATING RING 10/400</t>
  </si>
  <si>
    <t>REQ/000009/2026-2027</t>
  </si>
  <si>
    <t>000010</t>
  </si>
  <si>
    <t>INDENT CLOSED,Dt:-20.04.2026</t>
  </si>
  <si>
    <t>FACTORY</t>
  </si>
  <si>
    <t>REQ/000010/2026-2027</t>
  </si>
  <si>
    <t>COMPUTER TABLE</t>
  </si>
  <si>
    <t>000011</t>
  </si>
  <si>
    <t>OFFICE CHAIR WITH / WITHOUT WHEEL</t>
  </si>
  <si>
    <t>REQ/000011/2026-2027</t>
  </si>
  <si>
    <t>HOLE SAW CUTTER 18 MM DIA HOLE CUTTER EXTRA LONG.</t>
  </si>
  <si>
    <t>000012</t>
  </si>
  <si>
    <t>OUTSIDE MICROMETER 300-400mm RANGE &amp;amp;amp; MITUTOYO MAKE</t>
  </si>
  <si>
    <t>NYLON SLING 5 TON5  5 MTR LONG BELT REQUIRED</t>
  </si>
  <si>
    <t>NYLON SLING 5TON 3 MTR LONG</t>
  </si>
  <si>
    <t>NYLON SLING LIFTING BELT 5 TON &amp;amp;amp; 6 MTR LONG.</t>
  </si>
  <si>
    <t>REQ/000012/2026-2027</t>
  </si>
  <si>
    <t>000013</t>
  </si>
  <si>
    <t>REQ/000014/2026-2027</t>
  </si>
  <si>
    <t>000014</t>
  </si>
  <si>
    <t>REQ/000015/2026-2027</t>
  </si>
  <si>
    <t>TRANSFORMER OIL</t>
  </si>
  <si>
    <t>000015</t>
  </si>
  <si>
    <t>PO-VND044/034/26-27</t>
  </si>
  <si>
    <t>VG 320</t>
  </si>
  <si>
    <t>CELLO TAPE- BROWN 2"</t>
  </si>
  <si>
    <t>CELLO TAPE- TRANSPARENT 2"</t>
  </si>
  <si>
    <t>HARD FOAM (1/2")</t>
  </si>
  <si>
    <t>SELF WRAPPING 6"</t>
  </si>
  <si>
    <t>90 DEG MS WELDED ELBOW</t>
  </si>
  <si>
    <t>Capital Good </t>
  </si>
  <si>
    <t>REQ/000016/2026-2027</t>
  </si>
  <si>
    <t>HORIZONTAL LATHE MACHINE Make :NIC YM ( Japan) Model ; NL 1500
Very good condition Center height : 1000mm Swing over bed : 2000mm
Swing over cross slide ; 1600mm Admit between Center : 3 meter 1500mm x 4 jaws chuck, Fully Harden bed , Motor , Panel ,pendant fully running.</t>
  </si>
  <si>
    <t>000016</t>
  </si>
  <si>
    <t>REQ/000017/2026-2027</t>
  </si>
  <si>
    <t>BRIGHT SQUARE BAR 50X50 6mtr length 5 nos</t>
  </si>
  <si>
    <t>000017</t>
  </si>
  <si>
    <t>HE-240 VOLT (LENGTH X WATT)  1000 X 550 Resistance value should be between +/- 2%.</t>
  </si>
  <si>
    <t>PO-VND/000151/033/26-27</t>
  </si>
  <si>
    <t>HE-240 VOLT (LENGTH X WATT)  1040 X 850 Resistance value should be between +/- 2%.</t>
  </si>
  <si>
    <t>HE-240 VOLT (LENGTH X WATT)  1300 X 650 Resistance value should be between +/- 2%.</t>
  </si>
  <si>
    <t>HE-240 VOLT (LENGTH X WATT)  1400 X 800 Resistance value should be between +/- 2%.</t>
  </si>
  <si>
    <t>HE-240 VOLT (LENGTH X WATT)  1600 X 1000 Resistance value should be between +/- 2%.</t>
  </si>
  <si>
    <t>HE-240 VOLT (LENGTH X WATT)  2100 X 1600 Resistance value should be between +/- 2%.</t>
  </si>
  <si>
    <t>HE-240 VOLT (LENGTH X WATT)  700 X 250 Resistance value should be between +/- 2%.</t>
  </si>
  <si>
    <t>CSK ALLEN SCREW (M6X16)</t>
  </si>
  <si>
    <t>PO-VND045/038/26-27</t>
  </si>
  <si>
    <t>HEX. BAR DIA 63 6mtr length - 1 no</t>
  </si>
  <si>
    <t>PL. 2 Thk 1220 x2440MM - 1 no</t>
  </si>
  <si>
    <t>DOM/000099/25-26</t>
  </si>
  <si>
    <t>REQ/000018/2026-2027</t>
  </si>
  <si>
    <t>000018</t>
  </si>
  <si>
    <t>DOM/000119/25-26</t>
  </si>
  <si>
    <t>REQ/000019/2026-2027</t>
  </si>
  <si>
    <t>PRESSURE FRAME (SEC NO.-29469) LENGTH-2200 MM (12.576 KG/MTR)</t>
  </si>
  <si>
    <t>000019</t>
  </si>
  <si>
    <t>DOM/000118/25-26</t>
  </si>
  <si>
    <t>REQ/000020/2026-2027</t>
  </si>
  <si>
    <t>PRESSURE FRAME (SEC NO.-29470) LENGTH-2400 MM (14.712 KG/MTR)</t>
  </si>
  <si>
    <t>000020</t>
  </si>
  <si>
    <t>DOM/000002/26-27</t>
  </si>
  <si>
    <t>REQ/000021/2026-2027</t>
  </si>
  <si>
    <t>PRESSURE FRAME (SEC NO.-29441) LENGTH-2660 MM (19.28 KG/MTR)</t>
  </si>
  <si>
    <t>000021</t>
  </si>
  <si>
    <t>DOM/000003/26-27</t>
  </si>
  <si>
    <t>REQ/000022/2026-2027</t>
  </si>
  <si>
    <t>PRESSURE FRAME (SEC NO.-29469) LENGTH-1800 MM (12.576 KG/MTR)</t>
  </si>
  <si>
    <t>000022</t>
  </si>
  <si>
    <t>END BOLT - M 48 D X 800 L WITH TWO NUTS 150 L X 117 W</t>
  </si>
  <si>
    <t>DOM/000004/26-27</t>
  </si>
  <si>
    <t>REQ/000023/2026-2027</t>
  </si>
  <si>
    <t>000023</t>
  </si>
  <si>
    <t>DOM/000005/26-27</t>
  </si>
  <si>
    <t>REQ/000024/2026-2027</t>
  </si>
  <si>
    <t>000024</t>
  </si>
  <si>
    <t>DOM/000107/25-26</t>
  </si>
  <si>
    <t>REQ/000025/2026-2027</t>
  </si>
  <si>
    <t>000025</t>
  </si>
  <si>
    <t>REQ/000026/2026-2027</t>
  </si>
  <si>
    <t>BRIDGE CAM WELD GAUGE, MAKE-KRISTEEL ; MODEL-BCWG</t>
  </si>
  <si>
    <t>000026</t>
  </si>
  <si>
    <t>PO-VND/000196/039/26-27</t>
  </si>
  <si>
    <t>DOM/000008/26-27</t>
  </si>
  <si>
    <t>REQ/000027/2026-2027</t>
  </si>
  <si>
    <t>BELT CLAMP HOLDER 6T</t>
  </si>
  <si>
    <t>000027</t>
  </si>
  <si>
    <t>BELT CLAMP SCREW ARRANGEMENT 6T</t>
  </si>
  <si>
    <t>BELT CLAMP-2000MM LONG (125X80X5 ,SEC NO.-27990)( 5.914 KG/MTR)</t>
  </si>
  <si>
    <t>DOM/000010/26-27</t>
  </si>
  <si>
    <t>REQ/000028/2026-2027</t>
  </si>
  <si>
    <t>000028</t>
  </si>
  <si>
    <t>PO-VND/000220/036/26-27</t>
  </si>
  <si>
    <t>INDENT CLOSED,Dt:-24.04.2026</t>
  </si>
  <si>
    <t>REQ/000029/2026-2027</t>
  </si>
  <si>
    <t>ALU. PLATE  3050X1525X10 ( 27.59 KG/SQ.M)-6082 T6 (39 PCS)</t>
  </si>
  <si>
    <t>000029</t>
  </si>
  <si>
    <t>22/04/2026 &amp; 27-04-2026</t>
  </si>
  <si>
    <t>PO-VND002/035/26-27 &amp; PO-VND/000134/041/26-27</t>
  </si>
  <si>
    <t>650+590</t>
  </si>
  <si>
    <t>MAHARASHTRA METALS &amp; RENAISSANCE FITTINGS &amp; PIPING INC.</t>
  </si>
  <si>
    <t>REQ/000030/2026-2027</t>
  </si>
  <si>
    <t>AA BATTERY</t>
  </si>
  <si>
    <t>000030</t>
  </si>
  <si>
    <t>PO-VND044/040/26-27</t>
  </si>
  <si>
    <t>CARDBOARD COBRA FILE</t>
  </si>
  <si>
    <t>CARDBOARD FLAT FILE</t>
  </si>
  <si>
    <t>HIGHLIGHTER</t>
  </si>
  <si>
    <t>L FOLDER (PUNCH POCKETS)</t>
  </si>
  <si>
    <t>MATERIAL IN-OUT REGISTER LRS Ruled Register Big Size</t>
  </si>
  <si>
    <t>STAPLER KANGARO-10</t>
  </si>
  <si>
    <t>ZIPPER FOLDER-A4 SIZE</t>
  </si>
  <si>
    <t>REQ/000031/2026-2027</t>
  </si>
  <si>
    <t>VCB PANEL,6.6 kV Indoor Metal Clad VCB ICOG Panel, Drawout Type, ABB
Make ʹEach panel: 1 Incomer + 1 Outgoing (800A, 40kA/3 sec), Copper Busbar</t>
  </si>
  <si>
    <t>000031</t>
  </si>
  <si>
    <t>PO-VND/000261/037/26-27</t>
  </si>
  <si>
    <t>ISHAANI ELECTRONICS PVT LTD</t>
  </si>
  <si>
    <t>8583041300</t>
  </si>
  <si>
    <t>dibyo.mukherjee@ishaaniindia.com</t>
  </si>
  <si>
    <t>REQ/000032/2026-2027</t>
  </si>
  <si>
    <t>HEX. HEAD BOLT M16 X 150mm LENGTH</t>
  </si>
  <si>
    <t>000032</t>
  </si>
  <si>
    <t>HEX. HEAD BOLT M24 X 130mm LENGTH</t>
  </si>
  <si>
    <t>HEX. NUT M24 X 3 (GR.10)</t>
  </si>
  <si>
    <t>DOM/000009/26-27</t>
  </si>
  <si>
    <t>REQ/000033/2026-2027</t>
  </si>
  <si>
    <t>000033</t>
  </si>
  <si>
    <t>REQ/000035/2026-2027</t>
  </si>
  <si>
    <t>4  SQ.MM COPPER MICA AND CERAMIC FIBER INSULATED WIRE (MATERIAL CODE : 0201123104;
TEMPSENS MAKE SINGLE CORE CABLE ( CLASS-5 ) : -CONDUCTOR : 4.0 SQMM , FLEXIBLE , ANNEALED BARE COPPER CONDUCTOR NO. OF CORE : 1, INSULATION : MICA + CERAMIC FIBER INSULATION TAPE CORE  HEATH COLOR : WHITE, TEMP RANGE : 600 DEG C )</t>
  </si>
  <si>
    <t>000034</t>
  </si>
  <si>
    <t xml:space="preserve">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</si>
</sst>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[$-14009]dd/mm/yyyy;@"/>
    <numFmt numFmtId="165" formatCode="[$-14009]dd/mm/yy;@"/>
    <numFmt numFmtId="166" formatCode="0000"/>
    <numFmt numFmtId="167" formatCode="[$-14009]dd\ mmmm\ yyyy;@"/>
    <numFmt numFmtId="168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CC00FF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6600FF"/>
      <name val="Calibri"/>
      <family val="2"/>
      <scheme val="minor"/>
    </font>
    <font>
      <b/>
      <sz val="11"/>
      <color rgb="FF6600FF"/>
      <name val="Calibri"/>
      <family val="2"/>
      <scheme val="minor"/>
    </font>
    <font>
      <b/>
      <sz val="8"/>
      <color theme="7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8"/>
      <color theme="7" tint="0.39997558519241921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80"/>
      <name val="Arial"/>
      <family val="2"/>
    </font>
    <font>
      <b/>
      <sz val="9"/>
      <color rgb="FF008000"/>
      <name val="Verdana"/>
      <family val="2"/>
    </font>
    <font>
      <b/>
      <sz val="10"/>
      <color rgb="FF000080"/>
      <name val="Arial"/>
      <family val="2"/>
    </font>
    <font>
      <sz val="9.5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3E4855"/>
      <name val="Verdana"/>
      <family val="2"/>
    </font>
    <font>
      <sz val="1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color rgb="FF5F627B"/>
      <name val="Arial"/>
      <family val="2"/>
    </font>
    <font>
      <sz val="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62">
    <xf numFmtId="0" fontId="0" fillId="0" borderId="0" xfId="0"/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11" fillId="2" borderId="1" xfId="0" applyNumberFormat="1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2" fontId="13" fillId="2" borderId="1" xfId="2" applyNumberFormat="1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5" fillId="4" borderId="2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 vertical="center" wrapText="1"/>
    </xf>
    <xf numFmtId="43" fontId="15" fillId="4" borderId="3" xfId="1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center" vertical="center"/>
    </xf>
    <xf numFmtId="0" fontId="19" fillId="4" borderId="2" xfId="0" quotePrefix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right" vertical="center"/>
    </xf>
    <xf numFmtId="2" fontId="15" fillId="4" borderId="2" xfId="0" applyNumberFormat="1" applyFont="1" applyFill="1" applyBorder="1" applyAlignment="1">
      <alignment horizontal="left" vertical="center"/>
    </xf>
    <xf numFmtId="0" fontId="16" fillId="4" borderId="2" xfId="0" applyNumberFormat="1" applyFont="1" applyFill="1" applyBorder="1" applyAlignment="1">
      <alignment horizontal="center" vertical="center"/>
    </xf>
    <xf numFmtId="4" fontId="15" fillId="4" borderId="2" xfId="1" applyNumberFormat="1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2" xfId="0" applyNumberFormat="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0" fontId="15" fillId="4" borderId="2" xfId="0" quotePrefix="1" applyNumberFormat="1" applyFont="1" applyFill="1" applyBorder="1" applyAlignment="1">
      <alignment horizontal="center" vertical="center"/>
    </xf>
    <xf numFmtId="49" fontId="15" fillId="4" borderId="2" xfId="0" quotePrefix="1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14" fontId="20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5" fillId="4" borderId="2" xfId="0" quotePrefix="1" applyFont="1" applyFill="1" applyBorder="1" applyAlignment="1">
      <alignment horizontal="center" vertical="center"/>
    </xf>
    <xf numFmtId="43" fontId="0" fillId="4" borderId="2" xfId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43" fontId="4" fillId="4" borderId="0" xfId="0" applyNumberFormat="1" applyFont="1" applyFill="1" applyAlignment="1">
      <alignment horizontal="right" vertical="center"/>
    </xf>
    <xf numFmtId="0" fontId="6" fillId="4" borderId="0" xfId="0" applyNumberFormat="1" applyFont="1" applyFill="1" applyAlignment="1">
      <alignment horizontal="center" vertical="center"/>
    </xf>
    <xf numFmtId="43" fontId="4" fillId="4" borderId="0" xfId="1" applyFont="1" applyFill="1" applyAlignment="1">
      <alignment vertical="center"/>
    </xf>
    <xf numFmtId="165" fontId="4" fillId="4" borderId="0" xfId="0" applyNumberFormat="1" applyFont="1" applyFill="1" applyAlignment="1">
      <alignment horizontal="center" vertical="center"/>
    </xf>
    <xf numFmtId="0" fontId="4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4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166" fontId="15" fillId="5" borderId="2" xfId="0" applyNumberFormat="1" applyFont="1" applyFill="1" applyBorder="1" applyAlignment="1">
      <alignment horizontal="center" vertical="center"/>
    </xf>
    <xf numFmtId="0" fontId="19" fillId="4" borderId="2" xfId="0" quotePrefix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wrapText="1"/>
    </xf>
    <xf numFmtId="16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43" fontId="15" fillId="0" borderId="0" xfId="1" applyFont="1" applyBorder="1" applyAlignment="1">
      <alignment vertical="center"/>
    </xf>
    <xf numFmtId="0" fontId="19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8" borderId="2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4" fontId="24" fillId="4" borderId="2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9" fillId="0" borderId="2" xfId="0" applyFont="1" applyBorder="1" applyAlignment="1" applyProtection="1">
      <alignment horizontal="center" vertical="center" wrapText="1" readingOrder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24" fillId="9" borderId="2" xfId="0" quotePrefix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9" fillId="0" borderId="2" xfId="0" applyFont="1" applyBorder="1" applyAlignment="1" applyProtection="1">
      <alignment horizontal="center" vertical="top" wrapText="1" readingOrder="1"/>
      <protection locked="0"/>
    </xf>
    <xf numFmtId="14" fontId="0" fillId="0" borderId="2" xfId="0" applyNumberFormat="1" applyBorder="1" applyAlignment="1" applyProtection="1">
      <alignment horizontal="center" vertical="top" wrapText="1"/>
      <protection locked="0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/>
    </xf>
    <xf numFmtId="14" fontId="24" fillId="7" borderId="2" xfId="0" applyNumberFormat="1" applyFont="1" applyFill="1" applyBorder="1" applyAlignment="1">
      <alignment horizontal="center" vertical="center"/>
    </xf>
    <xf numFmtId="0" fontId="29" fillId="0" borderId="2" xfId="0" applyFont="1" applyBorder="1" applyAlignment="1" applyProtection="1">
      <alignment vertical="top" wrapText="1" readingOrder="1"/>
      <protection locked="0"/>
    </xf>
    <xf numFmtId="0" fontId="24" fillId="4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/>
    </xf>
    <xf numFmtId="14" fontId="24" fillId="4" borderId="2" xfId="0" applyNumberFormat="1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3" fontId="0" fillId="4" borderId="2" xfId="1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/>
    </xf>
    <xf numFmtId="0" fontId="0" fillId="4" borderId="2" xfId="0" applyFill="1" applyBorder="1" applyAlignment="1"/>
    <xf numFmtId="0" fontId="0" fillId="4" borderId="2" xfId="0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43" fontId="0" fillId="4" borderId="2" xfId="1" applyFont="1" applyFill="1" applyBorder="1" applyAlignment="1">
      <alignment horizontal="center"/>
    </xf>
    <xf numFmtId="0" fontId="0" fillId="4" borderId="2" xfId="0" applyFill="1" applyBorder="1"/>
    <xf numFmtId="49" fontId="0" fillId="4" borderId="2" xfId="0" applyNumberFormat="1" applyFill="1" applyBorder="1"/>
    <xf numFmtId="0" fontId="0" fillId="4" borderId="0" xfId="0" applyFill="1"/>
    <xf numFmtId="0" fontId="0" fillId="9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/>
    <xf numFmtId="0" fontId="0" fillId="0" borderId="0" xfId="0" applyAlignment="1">
      <alignment horizontal="center"/>
    </xf>
    <xf numFmtId="0" fontId="0" fillId="0" borderId="0" xfId="0" applyAlignment="1"/>
    <xf numFmtId="43" fontId="0" fillId="0" borderId="0" xfId="0" applyNumberFormat="1" applyAlignment="1">
      <alignment horizontal="center"/>
    </xf>
    <xf numFmtId="49" fontId="0" fillId="0" borderId="0" xfId="0" applyNumberFormat="1"/>
    <xf numFmtId="0" fontId="26" fillId="0" borderId="0" xfId="0" applyFont="1"/>
    <xf numFmtId="168" fontId="0" fillId="0" borderId="0" xfId="0" applyNumberFormat="1" applyAlignment="1">
      <alignment horizontal="center"/>
    </xf>
    <xf numFmtId="0" fontId="29" fillId="4" borderId="2" xfId="0" applyFont="1" applyFill="1" applyBorder="1" applyAlignment="1" applyProtection="1">
      <alignment horizontal="center" vertical="center" wrapText="1" readingOrder="1"/>
      <protection locked="0"/>
    </xf>
    <xf numFmtId="0" fontId="29" fillId="4" borderId="2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6" borderId="4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25">
    <dxf>
      <fill>
        <gradientFill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CS@0.10%25%20%20%20%20%20%20%20%20(SALES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0"/>
  <sheetViews>
    <sheetView tabSelected="1" workbookViewId="0">
      <selection activeCell="G7" sqref="G7"/>
    </sheetView>
  </sheetViews>
  <sheetFormatPr defaultColWidth="8.85546875" defaultRowHeight="18.75" x14ac:dyDescent="0.25"/>
  <cols>
    <col min="1" max="1" width="8" style="3" customWidth="1"/>
    <col min="2" max="2" width="9.85546875" style="3" customWidth="1"/>
    <col min="3" max="3" width="11.28515625" style="14" customWidth="1"/>
    <col min="4" max="4" width="10.5703125" style="85" customWidth="1"/>
    <col min="5" max="5" width="17.5703125" style="86" customWidth="1"/>
    <col min="6" max="6" width="11.28515625" style="3" customWidth="1"/>
    <col min="7" max="7" width="23.85546875" style="89" customWidth="1"/>
    <col min="8" max="8" width="11.28515625" style="15" customWidth="1"/>
    <col min="9" max="9" width="42.42578125" style="16" customWidth="1"/>
    <col min="10" max="10" width="17" style="3" customWidth="1"/>
    <col min="11" max="11" width="57.140625" style="4" customWidth="1"/>
    <col min="12" max="12" width="10" style="3" customWidth="1"/>
    <col min="13" max="13" width="9" style="91" customWidth="1"/>
    <col min="14" max="14" width="5.140625" style="5" customWidth="1"/>
    <col min="15" max="15" width="10.85546875" style="3" customWidth="1"/>
    <col min="16" max="16" width="12.140625" style="3" customWidth="1"/>
    <col min="17" max="17" width="8.85546875" style="3" customWidth="1"/>
    <col min="18" max="18" width="10.42578125" style="6" customWidth="1"/>
    <col min="19" max="19" width="15.28515625" style="6" customWidth="1"/>
    <col min="20" max="20" width="8.42578125" style="3" customWidth="1"/>
    <col min="21" max="21" width="9.28515625" style="3" customWidth="1"/>
    <col min="22" max="22" width="6.7109375" style="7" customWidth="1"/>
    <col min="23" max="23" width="7.140625" style="7" customWidth="1"/>
    <col min="24" max="24" width="6.42578125" style="7" customWidth="1"/>
    <col min="25" max="26" width="9.5703125" style="8" customWidth="1"/>
    <col min="27" max="27" width="15.42578125" style="8" customWidth="1"/>
    <col min="28" max="29" width="11.28515625" style="8" customWidth="1"/>
    <col min="30" max="30" width="16.5703125" style="10" customWidth="1"/>
    <col min="31" max="31" width="10.5703125" style="3" customWidth="1"/>
    <col min="32" max="32" width="25.28515625" style="3" customWidth="1"/>
    <col min="33" max="33" width="34.140625" style="3" customWidth="1"/>
    <col min="34" max="34" width="16.7109375" style="3" customWidth="1"/>
    <col min="35" max="35" width="19.7109375" style="3" customWidth="1"/>
    <col min="36" max="36" width="14.140625" style="3" bestFit="1" customWidth="1"/>
    <col min="37" max="37" width="12.7109375" style="3" customWidth="1"/>
    <col min="38" max="38" width="11.7109375" style="3" customWidth="1"/>
    <col min="39" max="39" width="49.7109375" style="8" customWidth="1"/>
    <col min="40" max="40" width="24" style="11" customWidth="1"/>
    <col min="41" max="41" width="8.85546875" style="8"/>
    <col min="42" max="42" width="16.140625" style="8" bestFit="1" customWidth="1"/>
    <col min="43" max="16384" width="8.85546875" style="8"/>
  </cols>
  <sheetData>
    <row r="1" spans="1:40" x14ac:dyDescent="0.25">
      <c r="A1" s="159" t="s">
        <v>672</v>
      </c>
      <c r="B1" s="159"/>
      <c r="C1" s="159"/>
      <c r="D1" s="159"/>
      <c r="E1" s="159"/>
      <c r="F1" s="159"/>
      <c r="H1" s="1"/>
      <c r="I1" s="2"/>
      <c r="Z1" s="9"/>
    </row>
    <row r="2" spans="1:40" x14ac:dyDescent="0.25">
      <c r="A2" s="160" t="s">
        <v>0</v>
      </c>
      <c r="B2" s="160"/>
      <c r="C2" s="160"/>
      <c r="D2" s="160"/>
      <c r="E2" s="160"/>
      <c r="F2" s="160"/>
      <c r="H2" s="12"/>
      <c r="I2" s="13"/>
    </row>
    <row r="3" spans="1:40" x14ac:dyDescent="0.25">
      <c r="D3" s="3"/>
      <c r="E3" s="3"/>
    </row>
    <row r="4" spans="1:40" ht="23.25" thickBot="1" x14ac:dyDescent="0.3">
      <c r="A4" s="17" t="s">
        <v>1</v>
      </c>
      <c r="B4" s="18" t="s">
        <v>2</v>
      </c>
      <c r="C4" s="19" t="s">
        <v>3</v>
      </c>
      <c r="D4" s="18" t="s">
        <v>4</v>
      </c>
      <c r="E4" s="20" t="s">
        <v>5</v>
      </c>
      <c r="F4" s="18" t="s">
        <v>6</v>
      </c>
      <c r="G4" s="19" t="s">
        <v>7</v>
      </c>
      <c r="H4" s="21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20" t="s">
        <v>17</v>
      </c>
      <c r="R4" s="22" t="s">
        <v>18</v>
      </c>
      <c r="S4" s="23" t="s">
        <v>19</v>
      </c>
      <c r="T4" s="22" t="s">
        <v>20</v>
      </c>
      <c r="U4" s="22" t="s">
        <v>21</v>
      </c>
      <c r="V4" s="22" t="s">
        <v>22</v>
      </c>
      <c r="W4" s="22" t="s">
        <v>23</v>
      </c>
      <c r="X4" s="22" t="s">
        <v>24</v>
      </c>
      <c r="Y4" s="22" t="s">
        <v>25</v>
      </c>
      <c r="Z4" s="22" t="s">
        <v>26</v>
      </c>
      <c r="AA4" s="22" t="s">
        <v>27</v>
      </c>
      <c r="AB4" s="24" t="s">
        <v>28</v>
      </c>
      <c r="AC4" s="22" t="s">
        <v>29</v>
      </c>
      <c r="AD4" s="25" t="s">
        <v>30</v>
      </c>
      <c r="AE4" s="22" t="s">
        <v>31</v>
      </c>
      <c r="AF4" s="20" t="s">
        <v>32</v>
      </c>
      <c r="AG4" s="20" t="s">
        <v>33</v>
      </c>
      <c r="AH4" s="20" t="s">
        <v>34</v>
      </c>
      <c r="AI4" s="20" t="s">
        <v>35</v>
      </c>
      <c r="AJ4" s="18" t="s">
        <v>36</v>
      </c>
      <c r="AK4" s="20" t="s">
        <v>37</v>
      </c>
      <c r="AL4" s="20" t="s">
        <v>38</v>
      </c>
      <c r="AM4" s="26" t="s">
        <v>39</v>
      </c>
      <c r="AN4" s="27" t="s">
        <v>40</v>
      </c>
    </row>
    <row r="5" spans="1:40" s="50" customFormat="1" ht="19.5" thickTop="1" x14ac:dyDescent="0.25">
      <c r="A5" s="97">
        <v>1</v>
      </c>
      <c r="B5" s="34">
        <v>1136</v>
      </c>
      <c r="C5" s="28">
        <v>46113</v>
      </c>
      <c r="D5" s="37"/>
      <c r="E5" s="43">
        <v>761</v>
      </c>
      <c r="F5" s="28">
        <v>46112</v>
      </c>
      <c r="G5" s="44"/>
      <c r="H5" s="29"/>
      <c r="I5" s="42" t="s">
        <v>159</v>
      </c>
      <c r="J5" s="34"/>
      <c r="K5" s="36" t="s">
        <v>283</v>
      </c>
      <c r="L5" s="34"/>
      <c r="M5" s="51"/>
      <c r="N5" s="37" t="s">
        <v>53</v>
      </c>
      <c r="O5" s="34">
        <v>20</v>
      </c>
      <c r="P5" s="34">
        <v>0</v>
      </c>
      <c r="Q5" s="34">
        <v>20</v>
      </c>
      <c r="R5" s="38">
        <v>0</v>
      </c>
      <c r="S5" s="38">
        <f t="shared" ref="S5:S68" si="0">Q5*R5</f>
        <v>0</v>
      </c>
      <c r="T5" s="39">
        <v>0</v>
      </c>
      <c r="U5" s="39">
        <v>0</v>
      </c>
      <c r="V5" s="40">
        <v>0</v>
      </c>
      <c r="W5" s="40">
        <f>V5</f>
        <v>0</v>
      </c>
      <c r="X5" s="40">
        <v>0</v>
      </c>
      <c r="Y5" s="41">
        <f t="shared" ref="Y5:Y49" si="1">(S5+T5+U5)*9%</f>
        <v>0</v>
      </c>
      <c r="Z5" s="41">
        <f t="shared" ref="Z5:Z49" si="2">(S5+T5+U5)*9%</f>
        <v>0</v>
      </c>
      <c r="AA5" s="41">
        <f>(S5+T5+U5)*18%</f>
        <v>0</v>
      </c>
      <c r="AB5" s="39">
        <v>0</v>
      </c>
      <c r="AC5" s="49"/>
      <c r="AD5" s="31">
        <f t="shared" ref="AD5:AD68" si="3">S5+T5+U5+Y5+Z5+AA5+AB5</f>
        <v>0</v>
      </c>
      <c r="AE5" s="52"/>
      <c r="AF5" s="32"/>
      <c r="AG5" s="33"/>
      <c r="AH5" s="48"/>
      <c r="AI5" s="34"/>
      <c r="AJ5" s="34"/>
      <c r="AK5" s="34"/>
      <c r="AL5" s="34"/>
      <c r="AM5" s="93" t="s">
        <v>284</v>
      </c>
      <c r="AN5" s="35"/>
    </row>
    <row r="6" spans="1:40" s="50" customFormat="1" ht="38.25" x14ac:dyDescent="0.25">
      <c r="A6" s="97">
        <v>2</v>
      </c>
      <c r="B6" s="34">
        <v>1137</v>
      </c>
      <c r="C6" s="28">
        <v>46113</v>
      </c>
      <c r="D6" s="37" t="s">
        <v>41</v>
      </c>
      <c r="E6" s="43" t="s">
        <v>285</v>
      </c>
      <c r="F6" s="28">
        <v>46112</v>
      </c>
      <c r="G6" s="44" t="s">
        <v>286</v>
      </c>
      <c r="H6" s="29">
        <v>46112</v>
      </c>
      <c r="I6" s="42" t="s">
        <v>224</v>
      </c>
      <c r="J6" s="34" t="s">
        <v>225</v>
      </c>
      <c r="K6" s="36" t="s">
        <v>287</v>
      </c>
      <c r="L6" s="34"/>
      <c r="M6" s="51" t="s">
        <v>42</v>
      </c>
      <c r="N6" s="37" t="s">
        <v>43</v>
      </c>
      <c r="O6" s="34">
        <v>1</v>
      </c>
      <c r="P6" s="34">
        <v>0</v>
      </c>
      <c r="Q6" s="34">
        <v>1</v>
      </c>
      <c r="R6" s="38">
        <v>16820</v>
      </c>
      <c r="S6" s="38">
        <f t="shared" si="0"/>
        <v>16820</v>
      </c>
      <c r="T6" s="39">
        <v>0</v>
      </c>
      <c r="U6" s="39">
        <v>0</v>
      </c>
      <c r="V6" s="40">
        <v>9</v>
      </c>
      <c r="W6" s="40">
        <f>V6</f>
        <v>9</v>
      </c>
      <c r="X6" s="40">
        <v>0</v>
      </c>
      <c r="Y6" s="41">
        <f t="shared" si="1"/>
        <v>1513.8</v>
      </c>
      <c r="Z6" s="41">
        <f t="shared" si="2"/>
        <v>1513.8</v>
      </c>
      <c r="AA6" s="41">
        <v>0</v>
      </c>
      <c r="AB6" s="39">
        <v>0</v>
      </c>
      <c r="AC6" s="49"/>
      <c r="AD6" s="31">
        <f t="shared" si="3"/>
        <v>19847.599999999999</v>
      </c>
      <c r="AE6" s="52" t="s">
        <v>44</v>
      </c>
      <c r="AF6" s="32" t="s">
        <v>260</v>
      </c>
      <c r="AG6" s="110" t="s">
        <v>288</v>
      </c>
      <c r="AH6" s="48">
        <v>46114</v>
      </c>
      <c r="AI6" s="34"/>
      <c r="AJ6" s="34"/>
      <c r="AK6" s="34"/>
      <c r="AL6" s="34" t="s">
        <v>56</v>
      </c>
      <c r="AM6" s="34" t="s">
        <v>289</v>
      </c>
      <c r="AN6" s="35">
        <v>9</v>
      </c>
    </row>
    <row r="7" spans="1:40" s="50" customFormat="1" ht="51" x14ac:dyDescent="0.25">
      <c r="A7" s="97">
        <v>3</v>
      </c>
      <c r="B7" s="34">
        <v>1137</v>
      </c>
      <c r="C7" s="28">
        <v>46113</v>
      </c>
      <c r="D7" s="37" t="s">
        <v>41</v>
      </c>
      <c r="E7" s="43" t="s">
        <v>285</v>
      </c>
      <c r="F7" s="28">
        <v>46112</v>
      </c>
      <c r="G7" s="44" t="s">
        <v>290</v>
      </c>
      <c r="H7" s="29">
        <v>46112</v>
      </c>
      <c r="I7" s="42" t="s">
        <v>224</v>
      </c>
      <c r="J7" s="34" t="s">
        <v>225</v>
      </c>
      <c r="K7" s="36" t="s">
        <v>291</v>
      </c>
      <c r="L7" s="34"/>
      <c r="M7" s="51" t="s">
        <v>42</v>
      </c>
      <c r="N7" s="37" t="s">
        <v>43</v>
      </c>
      <c r="O7" s="34">
        <v>1</v>
      </c>
      <c r="P7" s="34">
        <v>0</v>
      </c>
      <c r="Q7" s="34">
        <v>1</v>
      </c>
      <c r="R7" s="38">
        <v>31555</v>
      </c>
      <c r="S7" s="38">
        <f t="shared" si="0"/>
        <v>31555</v>
      </c>
      <c r="T7" s="39">
        <v>0</v>
      </c>
      <c r="U7" s="39">
        <v>0</v>
      </c>
      <c r="V7" s="40">
        <v>9</v>
      </c>
      <c r="W7" s="40">
        <f>V7</f>
        <v>9</v>
      </c>
      <c r="X7" s="40">
        <v>0</v>
      </c>
      <c r="Y7" s="41">
        <f t="shared" si="1"/>
        <v>2839.95</v>
      </c>
      <c r="Z7" s="41">
        <f t="shared" si="2"/>
        <v>2839.95</v>
      </c>
      <c r="AA7" s="41">
        <v>0</v>
      </c>
      <c r="AB7" s="39">
        <v>0</v>
      </c>
      <c r="AC7" s="49"/>
      <c r="AD7" s="31">
        <f t="shared" si="3"/>
        <v>37234.899999999994</v>
      </c>
      <c r="AE7" s="52" t="s">
        <v>44</v>
      </c>
      <c r="AF7" s="32" t="s">
        <v>265</v>
      </c>
      <c r="AG7" s="111" t="s">
        <v>292</v>
      </c>
      <c r="AH7" s="48">
        <v>46117</v>
      </c>
      <c r="AI7" s="34"/>
      <c r="AJ7" s="34"/>
      <c r="AK7" s="34"/>
      <c r="AL7" s="34" t="s">
        <v>56</v>
      </c>
      <c r="AM7" s="49"/>
      <c r="AN7" s="35">
        <v>9</v>
      </c>
    </row>
    <row r="8" spans="1:40" s="50" customFormat="1" x14ac:dyDescent="0.25">
      <c r="A8" s="97">
        <v>4</v>
      </c>
      <c r="B8" s="34">
        <v>1138</v>
      </c>
      <c r="C8" s="28">
        <v>46113</v>
      </c>
      <c r="D8" s="37" t="s">
        <v>41</v>
      </c>
      <c r="E8" s="43"/>
      <c r="F8" s="28"/>
      <c r="G8" s="44" t="s">
        <v>293</v>
      </c>
      <c r="H8" s="29">
        <v>46112</v>
      </c>
      <c r="I8" s="42" t="s">
        <v>45</v>
      </c>
      <c r="J8" s="34" t="s">
        <v>46</v>
      </c>
      <c r="K8" s="36" t="s">
        <v>294</v>
      </c>
      <c r="L8" s="34">
        <v>480256</v>
      </c>
      <c r="M8" s="51" t="s">
        <v>42</v>
      </c>
      <c r="N8" s="37" t="s">
        <v>115</v>
      </c>
      <c r="O8" s="34">
        <v>10</v>
      </c>
      <c r="P8" s="34">
        <v>0</v>
      </c>
      <c r="Q8" s="34">
        <v>10</v>
      </c>
      <c r="R8" s="38">
        <v>265</v>
      </c>
      <c r="S8" s="38">
        <f t="shared" si="0"/>
        <v>2650</v>
      </c>
      <c r="T8" s="39">
        <v>0</v>
      </c>
      <c r="U8" s="39">
        <v>0</v>
      </c>
      <c r="V8" s="40">
        <v>9</v>
      </c>
      <c r="W8" s="40">
        <v>9</v>
      </c>
      <c r="X8" s="40">
        <v>0</v>
      </c>
      <c r="Y8" s="41">
        <f t="shared" si="1"/>
        <v>238.5</v>
      </c>
      <c r="Z8" s="41">
        <f t="shared" si="2"/>
        <v>238.5</v>
      </c>
      <c r="AA8" s="41">
        <v>0</v>
      </c>
      <c r="AB8" s="39">
        <v>0</v>
      </c>
      <c r="AC8" s="49"/>
      <c r="AD8" s="31">
        <f t="shared" si="3"/>
        <v>3127</v>
      </c>
      <c r="AE8" s="52" t="s">
        <v>44</v>
      </c>
      <c r="AF8" s="32" t="s">
        <v>295</v>
      </c>
      <c r="AG8" s="110" t="s">
        <v>296</v>
      </c>
      <c r="AH8" s="48">
        <v>46116</v>
      </c>
      <c r="AI8" s="34"/>
      <c r="AJ8" s="34"/>
      <c r="AK8" s="34" t="s">
        <v>182</v>
      </c>
      <c r="AL8" s="34" t="s">
        <v>56</v>
      </c>
      <c r="AM8" s="49"/>
      <c r="AN8" s="35">
        <v>9</v>
      </c>
    </row>
    <row r="9" spans="1:40" s="50" customFormat="1" x14ac:dyDescent="0.25">
      <c r="A9" s="97">
        <v>4</v>
      </c>
      <c r="B9" s="34">
        <v>1138</v>
      </c>
      <c r="C9" s="28">
        <v>46113</v>
      </c>
      <c r="D9" s="37" t="s">
        <v>41</v>
      </c>
      <c r="E9" s="43"/>
      <c r="F9" s="28"/>
      <c r="G9" s="44" t="s">
        <v>293</v>
      </c>
      <c r="H9" s="29">
        <v>46112</v>
      </c>
      <c r="I9" s="42" t="s">
        <v>45</v>
      </c>
      <c r="J9" s="34" t="s">
        <v>46</v>
      </c>
      <c r="K9" s="36" t="s">
        <v>297</v>
      </c>
      <c r="L9" s="34">
        <v>480256</v>
      </c>
      <c r="M9" s="51" t="s">
        <v>42</v>
      </c>
      <c r="N9" s="37" t="s">
        <v>115</v>
      </c>
      <c r="O9" s="34">
        <v>5</v>
      </c>
      <c r="P9" s="34">
        <v>0</v>
      </c>
      <c r="Q9" s="34">
        <v>5</v>
      </c>
      <c r="R9" s="38">
        <v>105</v>
      </c>
      <c r="S9" s="38">
        <f t="shared" si="0"/>
        <v>525</v>
      </c>
      <c r="T9" s="39">
        <v>0</v>
      </c>
      <c r="U9" s="39">
        <v>0</v>
      </c>
      <c r="V9" s="40">
        <v>9</v>
      </c>
      <c r="W9" s="40">
        <f t="shared" ref="W9:W72" si="4">V9</f>
        <v>9</v>
      </c>
      <c r="X9" s="40">
        <v>0</v>
      </c>
      <c r="Y9" s="41">
        <f t="shared" si="1"/>
        <v>47.25</v>
      </c>
      <c r="Z9" s="41">
        <f t="shared" si="2"/>
        <v>47.25</v>
      </c>
      <c r="AA9" s="41">
        <v>0</v>
      </c>
      <c r="AB9" s="39">
        <v>0</v>
      </c>
      <c r="AC9" s="49"/>
      <c r="AD9" s="31">
        <f t="shared" si="3"/>
        <v>619.5</v>
      </c>
      <c r="AE9" s="52" t="s">
        <v>44</v>
      </c>
      <c r="AF9" s="32" t="s">
        <v>295</v>
      </c>
      <c r="AG9" s="110" t="s">
        <v>296</v>
      </c>
      <c r="AH9" s="48">
        <v>46116</v>
      </c>
      <c r="AI9" s="34"/>
      <c r="AJ9" s="34"/>
      <c r="AK9" s="34" t="s">
        <v>182</v>
      </c>
      <c r="AL9" s="34" t="s">
        <v>58</v>
      </c>
      <c r="AM9" s="49"/>
      <c r="AN9" s="35">
        <v>9</v>
      </c>
    </row>
    <row r="10" spans="1:40" s="50" customFormat="1" x14ac:dyDescent="0.25">
      <c r="A10" s="97">
        <v>4</v>
      </c>
      <c r="B10" s="34">
        <v>1138</v>
      </c>
      <c r="C10" s="28">
        <v>46113</v>
      </c>
      <c r="D10" s="37" t="s">
        <v>41</v>
      </c>
      <c r="E10" s="43"/>
      <c r="F10" s="28"/>
      <c r="G10" s="44" t="s">
        <v>293</v>
      </c>
      <c r="H10" s="29">
        <v>46112</v>
      </c>
      <c r="I10" s="42" t="s">
        <v>45</v>
      </c>
      <c r="J10" s="34" t="s">
        <v>46</v>
      </c>
      <c r="K10" s="36" t="s">
        <v>248</v>
      </c>
      <c r="L10" s="34">
        <v>821300</v>
      </c>
      <c r="M10" s="51" t="s">
        <v>42</v>
      </c>
      <c r="N10" s="37" t="s">
        <v>57</v>
      </c>
      <c r="O10" s="34">
        <v>19</v>
      </c>
      <c r="P10" s="34">
        <v>0</v>
      </c>
      <c r="Q10" s="34">
        <v>19</v>
      </c>
      <c r="R10" s="38">
        <v>330</v>
      </c>
      <c r="S10" s="38">
        <f t="shared" si="0"/>
        <v>6270</v>
      </c>
      <c r="T10" s="39">
        <v>0</v>
      </c>
      <c r="U10" s="39">
        <v>0</v>
      </c>
      <c r="V10" s="40">
        <v>9</v>
      </c>
      <c r="W10" s="40">
        <f t="shared" si="4"/>
        <v>9</v>
      </c>
      <c r="X10" s="40">
        <v>0</v>
      </c>
      <c r="Y10" s="41">
        <f t="shared" si="1"/>
        <v>564.29999999999995</v>
      </c>
      <c r="Z10" s="41">
        <f t="shared" si="2"/>
        <v>564.29999999999995</v>
      </c>
      <c r="AA10" s="41">
        <v>0</v>
      </c>
      <c r="AB10" s="39">
        <v>0</v>
      </c>
      <c r="AC10" s="49"/>
      <c r="AD10" s="31">
        <f t="shared" si="3"/>
        <v>7398.6</v>
      </c>
      <c r="AE10" s="52" t="s">
        <v>44</v>
      </c>
      <c r="AF10" s="32" t="s">
        <v>295</v>
      </c>
      <c r="AG10" s="110" t="s">
        <v>296</v>
      </c>
      <c r="AH10" s="48">
        <v>46116</v>
      </c>
      <c r="AI10" s="34"/>
      <c r="AJ10" s="34"/>
      <c r="AK10" s="34" t="s">
        <v>182</v>
      </c>
      <c r="AL10" s="34" t="s">
        <v>58</v>
      </c>
      <c r="AM10" s="49"/>
      <c r="AN10" s="35">
        <v>9</v>
      </c>
    </row>
    <row r="11" spans="1:40" s="50" customFormat="1" x14ac:dyDescent="0.25">
      <c r="A11" s="97">
        <v>4</v>
      </c>
      <c r="B11" s="34">
        <v>1138</v>
      </c>
      <c r="C11" s="28">
        <v>46113</v>
      </c>
      <c r="D11" s="37" t="s">
        <v>41</v>
      </c>
      <c r="E11" s="43"/>
      <c r="F11" s="28"/>
      <c r="G11" s="44" t="s">
        <v>293</v>
      </c>
      <c r="H11" s="29">
        <v>46112</v>
      </c>
      <c r="I11" s="42" t="s">
        <v>45</v>
      </c>
      <c r="J11" s="34" t="s">
        <v>46</v>
      </c>
      <c r="K11" s="36" t="s">
        <v>279</v>
      </c>
      <c r="L11" s="34">
        <v>9017</v>
      </c>
      <c r="M11" s="51" t="s">
        <v>42</v>
      </c>
      <c r="N11" s="37" t="s">
        <v>57</v>
      </c>
      <c r="O11" s="34">
        <v>5</v>
      </c>
      <c r="P11" s="34">
        <v>0</v>
      </c>
      <c r="Q11" s="34">
        <v>5</v>
      </c>
      <c r="R11" s="38">
        <v>570</v>
      </c>
      <c r="S11" s="38">
        <f t="shared" si="0"/>
        <v>2850</v>
      </c>
      <c r="T11" s="39">
        <v>0</v>
      </c>
      <c r="U11" s="39">
        <v>0</v>
      </c>
      <c r="V11" s="40">
        <v>9</v>
      </c>
      <c r="W11" s="40">
        <f t="shared" si="4"/>
        <v>9</v>
      </c>
      <c r="X11" s="40">
        <v>0</v>
      </c>
      <c r="Y11" s="41">
        <f t="shared" si="1"/>
        <v>256.5</v>
      </c>
      <c r="Z11" s="41">
        <f t="shared" si="2"/>
        <v>256.5</v>
      </c>
      <c r="AA11" s="41">
        <v>0</v>
      </c>
      <c r="AB11" s="39">
        <v>0</v>
      </c>
      <c r="AC11" s="49"/>
      <c r="AD11" s="31">
        <f t="shared" si="3"/>
        <v>3363</v>
      </c>
      <c r="AE11" s="52" t="s">
        <v>44</v>
      </c>
      <c r="AF11" s="32" t="s">
        <v>295</v>
      </c>
      <c r="AG11" s="110" t="s">
        <v>296</v>
      </c>
      <c r="AH11" s="48">
        <v>46116</v>
      </c>
      <c r="AI11" s="34"/>
      <c r="AJ11" s="34"/>
      <c r="AK11" s="34" t="s">
        <v>182</v>
      </c>
      <c r="AL11" s="34" t="s">
        <v>58</v>
      </c>
      <c r="AM11" s="49"/>
      <c r="AN11" s="35">
        <v>9</v>
      </c>
    </row>
    <row r="12" spans="1:40" s="50" customFormat="1" x14ac:dyDescent="0.25">
      <c r="A12" s="97">
        <v>4</v>
      </c>
      <c r="B12" s="34">
        <v>1138</v>
      </c>
      <c r="C12" s="28">
        <v>46113</v>
      </c>
      <c r="D12" s="37" t="s">
        <v>41</v>
      </c>
      <c r="E12" s="43"/>
      <c r="F12" s="28"/>
      <c r="G12" s="44" t="s">
        <v>293</v>
      </c>
      <c r="H12" s="29">
        <v>46112</v>
      </c>
      <c r="I12" s="42" t="s">
        <v>45</v>
      </c>
      <c r="J12" s="34" t="s">
        <v>46</v>
      </c>
      <c r="K12" s="36" t="s">
        <v>298</v>
      </c>
      <c r="L12" s="34">
        <v>82032000</v>
      </c>
      <c r="M12" s="51" t="s">
        <v>42</v>
      </c>
      <c r="N12" s="37" t="s">
        <v>57</v>
      </c>
      <c r="O12" s="34">
        <v>9</v>
      </c>
      <c r="P12" s="34">
        <v>0</v>
      </c>
      <c r="Q12" s="34">
        <v>9</v>
      </c>
      <c r="R12" s="38">
        <v>273</v>
      </c>
      <c r="S12" s="38">
        <f t="shared" si="0"/>
        <v>2457</v>
      </c>
      <c r="T12" s="39">
        <v>0</v>
      </c>
      <c r="U12" s="39">
        <v>0</v>
      </c>
      <c r="V12" s="40">
        <v>9</v>
      </c>
      <c r="W12" s="40">
        <f t="shared" si="4"/>
        <v>9</v>
      </c>
      <c r="X12" s="40">
        <v>0</v>
      </c>
      <c r="Y12" s="41">
        <f t="shared" si="1"/>
        <v>221.13</v>
      </c>
      <c r="Z12" s="41">
        <f t="shared" si="2"/>
        <v>221.13</v>
      </c>
      <c r="AA12" s="41">
        <v>0</v>
      </c>
      <c r="AB12" s="39">
        <v>0</v>
      </c>
      <c r="AC12" s="49"/>
      <c r="AD12" s="31">
        <f t="shared" si="3"/>
        <v>2899.26</v>
      </c>
      <c r="AE12" s="52" t="s">
        <v>44</v>
      </c>
      <c r="AF12" s="32" t="s">
        <v>295</v>
      </c>
      <c r="AG12" s="110" t="s">
        <v>296</v>
      </c>
      <c r="AH12" s="48">
        <v>46116</v>
      </c>
      <c r="AI12" s="34"/>
      <c r="AJ12" s="34"/>
      <c r="AK12" s="34" t="s">
        <v>182</v>
      </c>
      <c r="AL12" s="34" t="s">
        <v>58</v>
      </c>
      <c r="AM12" s="49"/>
      <c r="AN12" s="35">
        <v>9</v>
      </c>
    </row>
    <row r="13" spans="1:40" s="50" customFormat="1" x14ac:dyDescent="0.25">
      <c r="A13" s="97">
        <v>4</v>
      </c>
      <c r="B13" s="34">
        <v>1138</v>
      </c>
      <c r="C13" s="28">
        <v>46113</v>
      </c>
      <c r="D13" s="37" t="s">
        <v>41</v>
      </c>
      <c r="E13" s="43"/>
      <c r="F13" s="28"/>
      <c r="G13" s="44" t="s">
        <v>293</v>
      </c>
      <c r="H13" s="29">
        <v>46112</v>
      </c>
      <c r="I13" s="42" t="s">
        <v>45</v>
      </c>
      <c r="J13" s="34" t="s">
        <v>46</v>
      </c>
      <c r="K13" s="36" t="s">
        <v>250</v>
      </c>
      <c r="L13" s="34">
        <v>82041110</v>
      </c>
      <c r="M13" s="51" t="s">
        <v>42</v>
      </c>
      <c r="N13" s="37" t="s">
        <v>57</v>
      </c>
      <c r="O13" s="34">
        <v>7</v>
      </c>
      <c r="P13" s="34">
        <v>0</v>
      </c>
      <c r="Q13" s="34">
        <v>7</v>
      </c>
      <c r="R13" s="38">
        <v>280</v>
      </c>
      <c r="S13" s="38">
        <f t="shared" si="0"/>
        <v>1960</v>
      </c>
      <c r="T13" s="39">
        <v>0</v>
      </c>
      <c r="U13" s="39">
        <v>0</v>
      </c>
      <c r="V13" s="40">
        <v>9</v>
      </c>
      <c r="W13" s="40">
        <f t="shared" si="4"/>
        <v>9</v>
      </c>
      <c r="X13" s="40">
        <v>0</v>
      </c>
      <c r="Y13" s="41">
        <f t="shared" si="1"/>
        <v>176.4</v>
      </c>
      <c r="Z13" s="41">
        <f t="shared" si="2"/>
        <v>176.4</v>
      </c>
      <c r="AA13" s="41">
        <v>0</v>
      </c>
      <c r="AB13" s="39">
        <v>0</v>
      </c>
      <c r="AC13" s="49"/>
      <c r="AD13" s="31">
        <f t="shared" si="3"/>
        <v>2312.8000000000002</v>
      </c>
      <c r="AE13" s="52" t="s">
        <v>44</v>
      </c>
      <c r="AF13" s="32" t="s">
        <v>295</v>
      </c>
      <c r="AG13" s="110" t="s">
        <v>296</v>
      </c>
      <c r="AH13" s="48">
        <v>46116</v>
      </c>
      <c r="AI13" s="34"/>
      <c r="AJ13" s="34"/>
      <c r="AK13" s="34" t="s">
        <v>182</v>
      </c>
      <c r="AL13" s="34" t="s">
        <v>58</v>
      </c>
      <c r="AM13" s="49"/>
      <c r="AN13" s="35">
        <v>9</v>
      </c>
    </row>
    <row r="14" spans="1:40" s="50" customFormat="1" x14ac:dyDescent="0.25">
      <c r="A14" s="97">
        <v>4</v>
      </c>
      <c r="B14" s="34">
        <v>1138</v>
      </c>
      <c r="C14" s="28">
        <v>46113</v>
      </c>
      <c r="D14" s="37" t="s">
        <v>41</v>
      </c>
      <c r="E14" s="43"/>
      <c r="F14" s="28"/>
      <c r="G14" s="44" t="s">
        <v>293</v>
      </c>
      <c r="H14" s="29">
        <v>46112</v>
      </c>
      <c r="I14" s="42" t="s">
        <v>45</v>
      </c>
      <c r="J14" s="34" t="s">
        <v>46</v>
      </c>
      <c r="K14" s="36" t="s">
        <v>299</v>
      </c>
      <c r="L14" s="34">
        <v>7210</v>
      </c>
      <c r="M14" s="51" t="s">
        <v>42</v>
      </c>
      <c r="N14" s="37" t="s">
        <v>57</v>
      </c>
      <c r="O14" s="34">
        <v>2</v>
      </c>
      <c r="P14" s="34">
        <v>0</v>
      </c>
      <c r="Q14" s="34">
        <v>2</v>
      </c>
      <c r="R14" s="38">
        <v>730</v>
      </c>
      <c r="S14" s="38">
        <f t="shared" si="0"/>
        <v>1460</v>
      </c>
      <c r="T14" s="39">
        <v>0</v>
      </c>
      <c r="U14" s="39">
        <v>0</v>
      </c>
      <c r="V14" s="40">
        <v>9</v>
      </c>
      <c r="W14" s="40">
        <f t="shared" si="4"/>
        <v>9</v>
      </c>
      <c r="X14" s="40">
        <v>0</v>
      </c>
      <c r="Y14" s="41">
        <f t="shared" si="1"/>
        <v>131.4</v>
      </c>
      <c r="Z14" s="41">
        <f t="shared" si="2"/>
        <v>131.4</v>
      </c>
      <c r="AA14" s="41">
        <v>0</v>
      </c>
      <c r="AB14" s="39">
        <v>0</v>
      </c>
      <c r="AC14" s="49"/>
      <c r="AD14" s="31">
        <f t="shared" si="3"/>
        <v>1722.8000000000002</v>
      </c>
      <c r="AE14" s="52" t="s">
        <v>44</v>
      </c>
      <c r="AF14" s="32" t="s">
        <v>295</v>
      </c>
      <c r="AG14" s="110" t="s">
        <v>296</v>
      </c>
      <c r="AH14" s="48">
        <v>46116</v>
      </c>
      <c r="AI14" s="34"/>
      <c r="AJ14" s="34"/>
      <c r="AK14" s="34" t="s">
        <v>182</v>
      </c>
      <c r="AL14" s="34" t="s">
        <v>56</v>
      </c>
      <c r="AM14" s="49"/>
      <c r="AN14" s="35">
        <v>9</v>
      </c>
    </row>
    <row r="15" spans="1:40" s="50" customFormat="1" x14ac:dyDescent="0.25">
      <c r="A15" s="97">
        <v>4</v>
      </c>
      <c r="B15" s="34">
        <v>1138</v>
      </c>
      <c r="C15" s="28">
        <v>46113</v>
      </c>
      <c r="D15" s="37" t="s">
        <v>41</v>
      </c>
      <c r="E15" s="43"/>
      <c r="F15" s="28"/>
      <c r="G15" s="44" t="s">
        <v>293</v>
      </c>
      <c r="H15" s="29">
        <v>46112</v>
      </c>
      <c r="I15" s="42" t="s">
        <v>45</v>
      </c>
      <c r="J15" s="34" t="s">
        <v>46</v>
      </c>
      <c r="K15" s="36" t="s">
        <v>300</v>
      </c>
      <c r="L15" s="34">
        <v>7210</v>
      </c>
      <c r="M15" s="51" t="s">
        <v>42</v>
      </c>
      <c r="N15" s="37" t="s">
        <v>57</v>
      </c>
      <c r="O15" s="34">
        <v>2</v>
      </c>
      <c r="P15" s="34">
        <v>0</v>
      </c>
      <c r="Q15" s="34">
        <v>2</v>
      </c>
      <c r="R15" s="38">
        <v>730</v>
      </c>
      <c r="S15" s="38">
        <f t="shared" si="0"/>
        <v>1460</v>
      </c>
      <c r="T15" s="39">
        <v>0</v>
      </c>
      <c r="U15" s="39">
        <v>0</v>
      </c>
      <c r="V15" s="40">
        <v>9</v>
      </c>
      <c r="W15" s="40">
        <f t="shared" si="4"/>
        <v>9</v>
      </c>
      <c r="X15" s="40">
        <v>0</v>
      </c>
      <c r="Y15" s="41">
        <f t="shared" si="1"/>
        <v>131.4</v>
      </c>
      <c r="Z15" s="41">
        <f t="shared" si="2"/>
        <v>131.4</v>
      </c>
      <c r="AA15" s="41">
        <v>0</v>
      </c>
      <c r="AB15" s="39">
        <v>0</v>
      </c>
      <c r="AC15" s="49"/>
      <c r="AD15" s="31">
        <f t="shared" si="3"/>
        <v>1722.8000000000002</v>
      </c>
      <c r="AE15" s="52" t="s">
        <v>44</v>
      </c>
      <c r="AF15" s="32" t="s">
        <v>295</v>
      </c>
      <c r="AG15" s="110" t="s">
        <v>296</v>
      </c>
      <c r="AH15" s="48">
        <v>46116</v>
      </c>
      <c r="AI15" s="34"/>
      <c r="AJ15" s="34"/>
      <c r="AK15" s="34" t="s">
        <v>182</v>
      </c>
      <c r="AL15" s="34" t="s">
        <v>56</v>
      </c>
      <c r="AM15" s="49"/>
      <c r="AN15" s="35">
        <v>9</v>
      </c>
    </row>
    <row r="16" spans="1:40" s="50" customFormat="1" x14ac:dyDescent="0.25">
      <c r="A16" s="97">
        <v>5</v>
      </c>
      <c r="B16" s="34">
        <v>1139</v>
      </c>
      <c r="C16" s="28">
        <v>46113</v>
      </c>
      <c r="D16" s="37" t="s">
        <v>41</v>
      </c>
      <c r="E16" s="43"/>
      <c r="F16" s="28"/>
      <c r="G16" s="44" t="s">
        <v>301</v>
      </c>
      <c r="H16" s="29">
        <v>46112</v>
      </c>
      <c r="I16" s="42" t="s">
        <v>60</v>
      </c>
      <c r="J16" s="34" t="s">
        <v>61</v>
      </c>
      <c r="K16" s="36" t="s">
        <v>302</v>
      </c>
      <c r="L16" s="34">
        <v>82041110</v>
      </c>
      <c r="M16" s="51" t="s">
        <v>42</v>
      </c>
      <c r="N16" s="37" t="s">
        <v>43</v>
      </c>
      <c r="O16" s="34">
        <v>30</v>
      </c>
      <c r="P16" s="34">
        <v>0</v>
      </c>
      <c r="Q16" s="34">
        <v>30</v>
      </c>
      <c r="R16" s="38">
        <v>233.73</v>
      </c>
      <c r="S16" s="38">
        <f t="shared" si="0"/>
        <v>7011.9</v>
      </c>
      <c r="T16" s="39">
        <v>0</v>
      </c>
      <c r="U16" s="39">
        <v>0</v>
      </c>
      <c r="V16" s="40">
        <v>9</v>
      </c>
      <c r="W16" s="40">
        <f t="shared" si="4"/>
        <v>9</v>
      </c>
      <c r="X16" s="40">
        <v>0</v>
      </c>
      <c r="Y16" s="41">
        <f t="shared" si="1"/>
        <v>631.07099999999991</v>
      </c>
      <c r="Z16" s="41">
        <f t="shared" si="2"/>
        <v>631.07099999999991</v>
      </c>
      <c r="AA16" s="41">
        <v>0</v>
      </c>
      <c r="AB16" s="39">
        <v>0</v>
      </c>
      <c r="AC16" s="49"/>
      <c r="AD16" s="31">
        <f t="shared" si="3"/>
        <v>8274.0419999999995</v>
      </c>
      <c r="AE16" s="52" t="s">
        <v>44</v>
      </c>
      <c r="AF16" s="32" t="s">
        <v>274</v>
      </c>
      <c r="AG16" s="110" t="s">
        <v>303</v>
      </c>
      <c r="AH16" s="48">
        <v>46116</v>
      </c>
      <c r="AI16" s="34"/>
      <c r="AJ16" s="34"/>
      <c r="AK16" s="34" t="s">
        <v>182</v>
      </c>
      <c r="AL16" s="34" t="s">
        <v>58</v>
      </c>
      <c r="AM16" s="49"/>
      <c r="AN16" s="35">
        <v>9</v>
      </c>
    </row>
    <row r="17" spans="1:40" s="50" customFormat="1" x14ac:dyDescent="0.25">
      <c r="A17" s="97">
        <v>6</v>
      </c>
      <c r="B17" s="34">
        <v>1140</v>
      </c>
      <c r="C17" s="28">
        <v>46113</v>
      </c>
      <c r="D17" s="37" t="s">
        <v>41</v>
      </c>
      <c r="E17" s="43"/>
      <c r="F17" s="28"/>
      <c r="G17" s="44" t="s">
        <v>304</v>
      </c>
      <c r="H17" s="29">
        <v>46112</v>
      </c>
      <c r="I17" s="42" t="s">
        <v>45</v>
      </c>
      <c r="J17" s="34" t="s">
        <v>46</v>
      </c>
      <c r="K17" s="36" t="s">
        <v>135</v>
      </c>
      <c r="L17" s="34">
        <v>9603</v>
      </c>
      <c r="M17" s="51" t="s">
        <v>42</v>
      </c>
      <c r="N17" s="37" t="s">
        <v>57</v>
      </c>
      <c r="O17" s="34">
        <v>12</v>
      </c>
      <c r="P17" s="34">
        <v>0</v>
      </c>
      <c r="Q17" s="34">
        <v>12</v>
      </c>
      <c r="R17" s="38">
        <v>80</v>
      </c>
      <c r="S17" s="38">
        <f t="shared" si="0"/>
        <v>960</v>
      </c>
      <c r="T17" s="39">
        <v>0</v>
      </c>
      <c r="U17" s="39">
        <v>0</v>
      </c>
      <c r="V17" s="40">
        <v>9</v>
      </c>
      <c r="W17" s="40">
        <f t="shared" si="4"/>
        <v>9</v>
      </c>
      <c r="X17" s="40">
        <v>0</v>
      </c>
      <c r="Y17" s="41">
        <f t="shared" si="1"/>
        <v>86.399999999999991</v>
      </c>
      <c r="Z17" s="41">
        <f t="shared" si="2"/>
        <v>86.399999999999991</v>
      </c>
      <c r="AA17" s="41">
        <v>0</v>
      </c>
      <c r="AB17" s="39">
        <v>0</v>
      </c>
      <c r="AC17" s="49"/>
      <c r="AD17" s="31">
        <f t="shared" si="3"/>
        <v>1132.8000000000002</v>
      </c>
      <c r="AE17" s="52" t="s">
        <v>44</v>
      </c>
      <c r="AF17" s="32" t="s">
        <v>278</v>
      </c>
      <c r="AG17" s="110" t="s">
        <v>305</v>
      </c>
      <c r="AH17" s="48">
        <v>46116</v>
      </c>
      <c r="AI17" s="34"/>
      <c r="AJ17" s="34"/>
      <c r="AK17" s="34" t="s">
        <v>182</v>
      </c>
      <c r="AL17" s="34" t="s">
        <v>58</v>
      </c>
      <c r="AM17" s="49"/>
      <c r="AN17" s="35">
        <v>9</v>
      </c>
    </row>
    <row r="18" spans="1:40" s="50" customFormat="1" x14ac:dyDescent="0.25">
      <c r="A18" s="97">
        <v>7</v>
      </c>
      <c r="B18" s="34">
        <v>1141</v>
      </c>
      <c r="C18" s="28">
        <v>46113</v>
      </c>
      <c r="D18" s="37" t="s">
        <v>41</v>
      </c>
      <c r="E18" s="43"/>
      <c r="F18" s="28"/>
      <c r="G18" s="44" t="s">
        <v>306</v>
      </c>
      <c r="H18" s="29">
        <v>46112</v>
      </c>
      <c r="I18" s="42" t="s">
        <v>107</v>
      </c>
      <c r="J18" s="34" t="s">
        <v>81</v>
      </c>
      <c r="K18" s="36" t="s">
        <v>147</v>
      </c>
      <c r="L18" s="34">
        <v>73181600</v>
      </c>
      <c r="M18" s="51" t="s">
        <v>42</v>
      </c>
      <c r="N18" s="37" t="s">
        <v>57</v>
      </c>
      <c r="O18" s="34">
        <v>20</v>
      </c>
      <c r="P18" s="34">
        <v>0</v>
      </c>
      <c r="Q18" s="34">
        <v>20</v>
      </c>
      <c r="R18" s="38">
        <v>3.59</v>
      </c>
      <c r="S18" s="38">
        <f t="shared" si="0"/>
        <v>71.8</v>
      </c>
      <c r="T18" s="39">
        <v>300</v>
      </c>
      <c r="U18" s="39">
        <v>0</v>
      </c>
      <c r="V18" s="40">
        <v>9</v>
      </c>
      <c r="W18" s="40">
        <f t="shared" si="4"/>
        <v>9</v>
      </c>
      <c r="X18" s="40">
        <v>0</v>
      </c>
      <c r="Y18" s="41">
        <f t="shared" si="1"/>
        <v>33.462000000000003</v>
      </c>
      <c r="Z18" s="41">
        <f t="shared" si="2"/>
        <v>33.462000000000003</v>
      </c>
      <c r="AA18" s="41">
        <v>0</v>
      </c>
      <c r="AB18" s="39">
        <v>0</v>
      </c>
      <c r="AC18" s="49"/>
      <c r="AD18" s="31">
        <f t="shared" si="3"/>
        <v>438.72399999999999</v>
      </c>
      <c r="AE18" s="52" t="s">
        <v>44</v>
      </c>
      <c r="AF18" s="32" t="s">
        <v>307</v>
      </c>
      <c r="AG18" s="110" t="s">
        <v>308</v>
      </c>
      <c r="AH18" s="48">
        <v>46117</v>
      </c>
      <c r="AI18" s="34"/>
      <c r="AJ18" s="34"/>
      <c r="AK18" s="34" t="s">
        <v>182</v>
      </c>
      <c r="AL18" s="34" t="s">
        <v>56</v>
      </c>
      <c r="AM18" s="49"/>
      <c r="AN18" s="35">
        <v>9</v>
      </c>
    </row>
    <row r="19" spans="1:40" s="50" customFormat="1" x14ac:dyDescent="0.25">
      <c r="A19" s="97">
        <v>7</v>
      </c>
      <c r="B19" s="34">
        <v>1141</v>
      </c>
      <c r="C19" s="28">
        <v>46113</v>
      </c>
      <c r="D19" s="37" t="s">
        <v>41</v>
      </c>
      <c r="E19" s="43"/>
      <c r="F19" s="28"/>
      <c r="G19" s="44" t="s">
        <v>306</v>
      </c>
      <c r="H19" s="29">
        <v>46112</v>
      </c>
      <c r="I19" s="42" t="s">
        <v>107</v>
      </c>
      <c r="J19" s="34" t="s">
        <v>81</v>
      </c>
      <c r="K19" s="36" t="s">
        <v>148</v>
      </c>
      <c r="L19" s="34">
        <v>73181600</v>
      </c>
      <c r="M19" s="51" t="s">
        <v>42</v>
      </c>
      <c r="N19" s="37" t="s">
        <v>57</v>
      </c>
      <c r="O19" s="34">
        <v>525</v>
      </c>
      <c r="P19" s="34">
        <v>0</v>
      </c>
      <c r="Q19" s="34">
        <v>525</v>
      </c>
      <c r="R19" s="38">
        <v>8.27</v>
      </c>
      <c r="S19" s="38">
        <f t="shared" si="0"/>
        <v>4341.75</v>
      </c>
      <c r="T19" s="39">
        <v>0</v>
      </c>
      <c r="U19" s="39">
        <v>0</v>
      </c>
      <c r="V19" s="40">
        <v>9</v>
      </c>
      <c r="W19" s="40">
        <f t="shared" si="4"/>
        <v>9</v>
      </c>
      <c r="X19" s="40">
        <v>0</v>
      </c>
      <c r="Y19" s="41">
        <f t="shared" si="1"/>
        <v>390.75749999999999</v>
      </c>
      <c r="Z19" s="41">
        <f t="shared" si="2"/>
        <v>390.75749999999999</v>
      </c>
      <c r="AA19" s="41">
        <v>0</v>
      </c>
      <c r="AB19" s="39">
        <v>0</v>
      </c>
      <c r="AC19" s="49"/>
      <c r="AD19" s="31">
        <f t="shared" si="3"/>
        <v>5123.2649999999994</v>
      </c>
      <c r="AE19" s="52" t="s">
        <v>44</v>
      </c>
      <c r="AF19" s="32" t="s">
        <v>307</v>
      </c>
      <c r="AG19" s="110" t="s">
        <v>308</v>
      </c>
      <c r="AH19" s="48">
        <v>46117</v>
      </c>
      <c r="AI19" s="34"/>
      <c r="AJ19" s="34"/>
      <c r="AK19" s="34" t="s">
        <v>182</v>
      </c>
      <c r="AL19" s="34" t="s">
        <v>56</v>
      </c>
      <c r="AM19" s="49"/>
      <c r="AN19" s="35">
        <v>9</v>
      </c>
    </row>
    <row r="20" spans="1:40" s="50" customFormat="1" x14ac:dyDescent="0.25">
      <c r="A20" s="97">
        <v>7</v>
      </c>
      <c r="B20" s="34">
        <v>1141</v>
      </c>
      <c r="C20" s="28">
        <v>46113</v>
      </c>
      <c r="D20" s="37" t="s">
        <v>41</v>
      </c>
      <c r="E20" s="43"/>
      <c r="F20" s="28"/>
      <c r="G20" s="44" t="s">
        <v>306</v>
      </c>
      <c r="H20" s="29">
        <v>46112</v>
      </c>
      <c r="I20" s="42" t="s">
        <v>107</v>
      </c>
      <c r="J20" s="34" t="s">
        <v>81</v>
      </c>
      <c r="K20" s="36" t="s">
        <v>149</v>
      </c>
      <c r="L20" s="34">
        <v>73181600</v>
      </c>
      <c r="M20" s="51" t="s">
        <v>42</v>
      </c>
      <c r="N20" s="37" t="s">
        <v>57</v>
      </c>
      <c r="O20" s="34">
        <v>10</v>
      </c>
      <c r="P20" s="34">
        <v>0</v>
      </c>
      <c r="Q20" s="34">
        <v>10</v>
      </c>
      <c r="R20" s="38">
        <v>18.09</v>
      </c>
      <c r="S20" s="38">
        <f t="shared" si="0"/>
        <v>180.9</v>
      </c>
      <c r="T20" s="39">
        <v>0</v>
      </c>
      <c r="U20" s="39">
        <v>0</v>
      </c>
      <c r="V20" s="40">
        <v>9</v>
      </c>
      <c r="W20" s="40">
        <f t="shared" si="4"/>
        <v>9</v>
      </c>
      <c r="X20" s="40">
        <v>0</v>
      </c>
      <c r="Y20" s="41">
        <f t="shared" si="1"/>
        <v>16.280999999999999</v>
      </c>
      <c r="Z20" s="41">
        <f t="shared" si="2"/>
        <v>16.280999999999999</v>
      </c>
      <c r="AA20" s="41">
        <v>0</v>
      </c>
      <c r="AB20" s="39">
        <v>0</v>
      </c>
      <c r="AC20" s="49"/>
      <c r="AD20" s="31">
        <f t="shared" si="3"/>
        <v>213.46200000000002</v>
      </c>
      <c r="AE20" s="52" t="s">
        <v>44</v>
      </c>
      <c r="AF20" s="32" t="s">
        <v>307</v>
      </c>
      <c r="AG20" s="110" t="s">
        <v>308</v>
      </c>
      <c r="AH20" s="48">
        <v>46117</v>
      </c>
      <c r="AI20" s="34"/>
      <c r="AJ20" s="34"/>
      <c r="AK20" s="34" t="s">
        <v>182</v>
      </c>
      <c r="AL20" s="34" t="s">
        <v>56</v>
      </c>
      <c r="AM20" s="49"/>
      <c r="AN20" s="35">
        <v>9</v>
      </c>
    </row>
    <row r="21" spans="1:40" s="50" customFormat="1" x14ac:dyDescent="0.25">
      <c r="A21" s="97">
        <v>7</v>
      </c>
      <c r="B21" s="34">
        <v>1141</v>
      </c>
      <c r="C21" s="28">
        <v>46113</v>
      </c>
      <c r="D21" s="37" t="s">
        <v>41</v>
      </c>
      <c r="E21" s="43"/>
      <c r="F21" s="28"/>
      <c r="G21" s="44" t="s">
        <v>306</v>
      </c>
      <c r="H21" s="29">
        <v>46112</v>
      </c>
      <c r="I21" s="42" t="s">
        <v>107</v>
      </c>
      <c r="J21" s="34" t="s">
        <v>81</v>
      </c>
      <c r="K21" s="36" t="s">
        <v>150</v>
      </c>
      <c r="L21" s="34">
        <v>73181500</v>
      </c>
      <c r="M21" s="51" t="s">
        <v>42</v>
      </c>
      <c r="N21" s="37" t="s">
        <v>57</v>
      </c>
      <c r="O21" s="34">
        <v>8</v>
      </c>
      <c r="P21" s="34">
        <v>0</v>
      </c>
      <c r="Q21" s="34">
        <v>8</v>
      </c>
      <c r="R21" s="38">
        <v>13.05</v>
      </c>
      <c r="S21" s="38">
        <f t="shared" si="0"/>
        <v>104.4</v>
      </c>
      <c r="T21" s="39">
        <v>0</v>
      </c>
      <c r="U21" s="39">
        <v>0</v>
      </c>
      <c r="V21" s="40">
        <v>9</v>
      </c>
      <c r="W21" s="40">
        <f t="shared" si="4"/>
        <v>9</v>
      </c>
      <c r="X21" s="40">
        <v>0</v>
      </c>
      <c r="Y21" s="41">
        <f t="shared" si="1"/>
        <v>9.3960000000000008</v>
      </c>
      <c r="Z21" s="41">
        <f t="shared" si="2"/>
        <v>9.3960000000000008</v>
      </c>
      <c r="AA21" s="41">
        <v>0</v>
      </c>
      <c r="AB21" s="39">
        <v>0</v>
      </c>
      <c r="AC21" s="49"/>
      <c r="AD21" s="31">
        <f t="shared" si="3"/>
        <v>123.19200000000001</v>
      </c>
      <c r="AE21" s="52" t="s">
        <v>44</v>
      </c>
      <c r="AF21" s="32" t="s">
        <v>307</v>
      </c>
      <c r="AG21" s="110" t="s">
        <v>308</v>
      </c>
      <c r="AH21" s="48">
        <v>46117</v>
      </c>
      <c r="AI21" s="34"/>
      <c r="AJ21" s="34"/>
      <c r="AK21" s="34" t="s">
        <v>182</v>
      </c>
      <c r="AL21" s="34" t="s">
        <v>56</v>
      </c>
      <c r="AM21" s="49"/>
      <c r="AN21" s="35">
        <v>9</v>
      </c>
    </row>
    <row r="22" spans="1:40" s="50" customFormat="1" x14ac:dyDescent="0.25">
      <c r="A22" s="97">
        <v>7</v>
      </c>
      <c r="B22" s="34">
        <v>1141</v>
      </c>
      <c r="C22" s="28">
        <v>46113</v>
      </c>
      <c r="D22" s="37" t="s">
        <v>41</v>
      </c>
      <c r="E22" s="43"/>
      <c r="F22" s="28"/>
      <c r="G22" s="44" t="s">
        <v>306</v>
      </c>
      <c r="H22" s="29">
        <v>46112</v>
      </c>
      <c r="I22" s="42" t="s">
        <v>107</v>
      </c>
      <c r="J22" s="34" t="s">
        <v>81</v>
      </c>
      <c r="K22" s="36" t="s">
        <v>309</v>
      </c>
      <c r="L22" s="34">
        <v>73181500</v>
      </c>
      <c r="M22" s="51" t="s">
        <v>42</v>
      </c>
      <c r="N22" s="37" t="s">
        <v>57</v>
      </c>
      <c r="O22" s="34">
        <v>12</v>
      </c>
      <c r="P22" s="34">
        <v>0</v>
      </c>
      <c r="Q22" s="34">
        <v>12</v>
      </c>
      <c r="R22" s="38">
        <v>13.99</v>
      </c>
      <c r="S22" s="38">
        <f t="shared" si="0"/>
        <v>167.88</v>
      </c>
      <c r="T22" s="39">
        <v>0</v>
      </c>
      <c r="U22" s="39">
        <v>0</v>
      </c>
      <c r="V22" s="40">
        <v>9</v>
      </c>
      <c r="W22" s="40">
        <f t="shared" si="4"/>
        <v>9</v>
      </c>
      <c r="X22" s="40">
        <v>0</v>
      </c>
      <c r="Y22" s="41">
        <f t="shared" si="1"/>
        <v>15.1092</v>
      </c>
      <c r="Z22" s="41">
        <f t="shared" si="2"/>
        <v>15.1092</v>
      </c>
      <c r="AA22" s="41">
        <v>0</v>
      </c>
      <c r="AB22" s="39">
        <v>0</v>
      </c>
      <c r="AC22" s="49"/>
      <c r="AD22" s="31">
        <f t="shared" si="3"/>
        <v>198.09839999999997</v>
      </c>
      <c r="AE22" s="52" t="s">
        <v>44</v>
      </c>
      <c r="AF22" s="32" t="s">
        <v>307</v>
      </c>
      <c r="AG22" s="110" t="s">
        <v>308</v>
      </c>
      <c r="AH22" s="48">
        <v>46117</v>
      </c>
      <c r="AI22" s="34"/>
      <c r="AJ22" s="34"/>
      <c r="AK22" s="34" t="s">
        <v>182</v>
      </c>
      <c r="AL22" s="34" t="s">
        <v>56</v>
      </c>
      <c r="AM22" s="49"/>
      <c r="AN22" s="35">
        <v>9</v>
      </c>
    </row>
    <row r="23" spans="1:40" s="50" customFormat="1" x14ac:dyDescent="0.25">
      <c r="A23" s="97">
        <v>7</v>
      </c>
      <c r="B23" s="34">
        <v>1141</v>
      </c>
      <c r="C23" s="28">
        <v>46113</v>
      </c>
      <c r="D23" s="37" t="s">
        <v>41</v>
      </c>
      <c r="E23" s="43"/>
      <c r="F23" s="28"/>
      <c r="G23" s="44" t="s">
        <v>306</v>
      </c>
      <c r="H23" s="29">
        <v>46112</v>
      </c>
      <c r="I23" s="42" t="s">
        <v>107</v>
      </c>
      <c r="J23" s="34" t="s">
        <v>81</v>
      </c>
      <c r="K23" s="36" t="s">
        <v>310</v>
      </c>
      <c r="L23" s="34">
        <v>73181500</v>
      </c>
      <c r="M23" s="51" t="s">
        <v>42</v>
      </c>
      <c r="N23" s="37" t="s">
        <v>57</v>
      </c>
      <c r="O23" s="34">
        <v>32</v>
      </c>
      <c r="P23" s="34">
        <v>0</v>
      </c>
      <c r="Q23" s="34">
        <v>32</v>
      </c>
      <c r="R23" s="38">
        <v>56.88</v>
      </c>
      <c r="S23" s="38">
        <f t="shared" si="0"/>
        <v>1820.16</v>
      </c>
      <c r="T23" s="39">
        <v>0</v>
      </c>
      <c r="U23" s="39">
        <v>0</v>
      </c>
      <c r="V23" s="40">
        <v>9</v>
      </c>
      <c r="W23" s="40">
        <f t="shared" si="4"/>
        <v>9</v>
      </c>
      <c r="X23" s="40">
        <v>0</v>
      </c>
      <c r="Y23" s="41">
        <f t="shared" si="1"/>
        <v>163.81440000000001</v>
      </c>
      <c r="Z23" s="41">
        <f t="shared" si="2"/>
        <v>163.81440000000001</v>
      </c>
      <c r="AA23" s="41">
        <v>0</v>
      </c>
      <c r="AB23" s="39">
        <v>0</v>
      </c>
      <c r="AC23" s="49"/>
      <c r="AD23" s="31">
        <f t="shared" si="3"/>
        <v>2147.7888000000003</v>
      </c>
      <c r="AE23" s="52" t="s">
        <v>44</v>
      </c>
      <c r="AF23" s="32" t="s">
        <v>307</v>
      </c>
      <c r="AG23" s="110" t="s">
        <v>308</v>
      </c>
      <c r="AH23" s="48">
        <v>46117</v>
      </c>
      <c r="AI23" s="34"/>
      <c r="AJ23" s="34"/>
      <c r="AK23" s="34" t="s">
        <v>182</v>
      </c>
      <c r="AL23" s="34" t="s">
        <v>56</v>
      </c>
      <c r="AM23" s="49"/>
      <c r="AN23" s="35">
        <v>9</v>
      </c>
    </row>
    <row r="24" spans="1:40" s="50" customFormat="1" x14ac:dyDescent="0.25">
      <c r="A24" s="97">
        <v>7</v>
      </c>
      <c r="B24" s="34">
        <v>1141</v>
      </c>
      <c r="C24" s="28">
        <v>46113</v>
      </c>
      <c r="D24" s="37" t="s">
        <v>41</v>
      </c>
      <c r="E24" s="43"/>
      <c r="F24" s="28"/>
      <c r="G24" s="44" t="s">
        <v>306</v>
      </c>
      <c r="H24" s="29">
        <v>46112</v>
      </c>
      <c r="I24" s="42" t="s">
        <v>107</v>
      </c>
      <c r="J24" s="34" t="s">
        <v>81</v>
      </c>
      <c r="K24" s="36" t="s">
        <v>187</v>
      </c>
      <c r="L24" s="34">
        <v>73181500</v>
      </c>
      <c r="M24" s="51" t="s">
        <v>42</v>
      </c>
      <c r="N24" s="37" t="s">
        <v>57</v>
      </c>
      <c r="O24" s="34">
        <v>200</v>
      </c>
      <c r="P24" s="34">
        <v>0</v>
      </c>
      <c r="Q24" s="34">
        <v>200</v>
      </c>
      <c r="R24" s="38">
        <v>85.52</v>
      </c>
      <c r="S24" s="38">
        <f t="shared" si="0"/>
        <v>17104</v>
      </c>
      <c r="T24" s="39">
        <v>0</v>
      </c>
      <c r="U24" s="39">
        <v>0</v>
      </c>
      <c r="V24" s="40">
        <v>9</v>
      </c>
      <c r="W24" s="40">
        <f t="shared" si="4"/>
        <v>9</v>
      </c>
      <c r="X24" s="40">
        <v>0</v>
      </c>
      <c r="Y24" s="41">
        <f t="shared" si="1"/>
        <v>1539.36</v>
      </c>
      <c r="Z24" s="41">
        <f t="shared" si="2"/>
        <v>1539.36</v>
      </c>
      <c r="AA24" s="41">
        <v>0</v>
      </c>
      <c r="AB24" s="39">
        <v>0</v>
      </c>
      <c r="AC24" s="49"/>
      <c r="AD24" s="31">
        <f t="shared" si="3"/>
        <v>20182.72</v>
      </c>
      <c r="AE24" s="52" t="s">
        <v>44</v>
      </c>
      <c r="AF24" s="32" t="s">
        <v>307</v>
      </c>
      <c r="AG24" s="110" t="s">
        <v>308</v>
      </c>
      <c r="AH24" s="48">
        <v>46117</v>
      </c>
      <c r="AI24" s="34"/>
      <c r="AJ24" s="34"/>
      <c r="AK24" s="34" t="s">
        <v>182</v>
      </c>
      <c r="AL24" s="34" t="s">
        <v>56</v>
      </c>
      <c r="AM24" s="49"/>
      <c r="AN24" s="35">
        <v>9</v>
      </c>
    </row>
    <row r="25" spans="1:40" s="50" customFormat="1" x14ac:dyDescent="0.25">
      <c r="A25" s="97">
        <v>7</v>
      </c>
      <c r="B25" s="34">
        <v>1141</v>
      </c>
      <c r="C25" s="28">
        <v>46113</v>
      </c>
      <c r="D25" s="37" t="s">
        <v>41</v>
      </c>
      <c r="E25" s="43"/>
      <c r="F25" s="28"/>
      <c r="G25" s="44" t="s">
        <v>306</v>
      </c>
      <c r="H25" s="29">
        <v>46112</v>
      </c>
      <c r="I25" s="42" t="s">
        <v>107</v>
      </c>
      <c r="J25" s="34" t="s">
        <v>81</v>
      </c>
      <c r="K25" s="36" t="s">
        <v>214</v>
      </c>
      <c r="L25" s="34">
        <v>73181500</v>
      </c>
      <c r="M25" s="51" t="s">
        <v>42</v>
      </c>
      <c r="N25" s="37" t="s">
        <v>57</v>
      </c>
      <c r="O25" s="34">
        <v>32</v>
      </c>
      <c r="P25" s="34">
        <v>0</v>
      </c>
      <c r="Q25" s="34">
        <v>32</v>
      </c>
      <c r="R25" s="38">
        <v>96.19</v>
      </c>
      <c r="S25" s="38">
        <f t="shared" si="0"/>
        <v>3078.08</v>
      </c>
      <c r="T25" s="39">
        <v>0</v>
      </c>
      <c r="U25" s="39">
        <v>0</v>
      </c>
      <c r="V25" s="40">
        <v>9</v>
      </c>
      <c r="W25" s="40">
        <f t="shared" si="4"/>
        <v>9</v>
      </c>
      <c r="X25" s="40">
        <v>0</v>
      </c>
      <c r="Y25" s="41">
        <f t="shared" si="1"/>
        <v>277.02719999999999</v>
      </c>
      <c r="Z25" s="41">
        <f t="shared" si="2"/>
        <v>277.02719999999999</v>
      </c>
      <c r="AA25" s="41">
        <v>0</v>
      </c>
      <c r="AB25" s="39">
        <v>0</v>
      </c>
      <c r="AC25" s="49"/>
      <c r="AD25" s="31">
        <f t="shared" si="3"/>
        <v>3632.1343999999999</v>
      </c>
      <c r="AE25" s="52" t="s">
        <v>44</v>
      </c>
      <c r="AF25" s="32" t="s">
        <v>307</v>
      </c>
      <c r="AG25" s="110" t="s">
        <v>308</v>
      </c>
      <c r="AH25" s="48">
        <v>46117</v>
      </c>
      <c r="AI25" s="34"/>
      <c r="AJ25" s="34"/>
      <c r="AK25" s="34" t="s">
        <v>182</v>
      </c>
      <c r="AL25" s="34" t="s">
        <v>56</v>
      </c>
      <c r="AM25" s="49"/>
      <c r="AN25" s="35">
        <v>9</v>
      </c>
    </row>
    <row r="26" spans="1:40" s="50" customFormat="1" x14ac:dyDescent="0.25">
      <c r="A26" s="97">
        <v>7</v>
      </c>
      <c r="B26" s="34">
        <v>1141</v>
      </c>
      <c r="C26" s="28">
        <v>46113</v>
      </c>
      <c r="D26" s="37" t="s">
        <v>41</v>
      </c>
      <c r="E26" s="43"/>
      <c r="F26" s="28"/>
      <c r="G26" s="44" t="s">
        <v>306</v>
      </c>
      <c r="H26" s="29">
        <v>46112</v>
      </c>
      <c r="I26" s="42" t="s">
        <v>107</v>
      </c>
      <c r="J26" s="34" t="s">
        <v>81</v>
      </c>
      <c r="K26" s="36" t="s">
        <v>151</v>
      </c>
      <c r="L26" s="34">
        <v>73181500</v>
      </c>
      <c r="M26" s="51" t="s">
        <v>42</v>
      </c>
      <c r="N26" s="37" t="s">
        <v>57</v>
      </c>
      <c r="O26" s="34">
        <v>600</v>
      </c>
      <c r="P26" s="34">
        <v>0</v>
      </c>
      <c r="Q26" s="34">
        <v>600</v>
      </c>
      <c r="R26" s="38">
        <v>32.58</v>
      </c>
      <c r="S26" s="38">
        <f t="shared" si="0"/>
        <v>19548</v>
      </c>
      <c r="T26" s="39">
        <v>0</v>
      </c>
      <c r="U26" s="39">
        <v>0</v>
      </c>
      <c r="V26" s="40">
        <v>9</v>
      </c>
      <c r="W26" s="40">
        <f t="shared" si="4"/>
        <v>9</v>
      </c>
      <c r="X26" s="40">
        <v>0</v>
      </c>
      <c r="Y26" s="41">
        <f t="shared" si="1"/>
        <v>1759.32</v>
      </c>
      <c r="Z26" s="41">
        <f t="shared" si="2"/>
        <v>1759.32</v>
      </c>
      <c r="AA26" s="41">
        <v>0</v>
      </c>
      <c r="AB26" s="39">
        <v>0</v>
      </c>
      <c r="AC26" s="49"/>
      <c r="AD26" s="31">
        <f t="shared" si="3"/>
        <v>23066.639999999999</v>
      </c>
      <c r="AE26" s="52" t="s">
        <v>44</v>
      </c>
      <c r="AF26" s="32" t="s">
        <v>307</v>
      </c>
      <c r="AG26" s="110" t="s">
        <v>308</v>
      </c>
      <c r="AH26" s="48">
        <v>46117</v>
      </c>
      <c r="AI26" s="34"/>
      <c r="AJ26" s="34"/>
      <c r="AK26" s="34" t="s">
        <v>182</v>
      </c>
      <c r="AL26" s="34" t="s">
        <v>56</v>
      </c>
      <c r="AM26" s="49"/>
      <c r="AN26" s="35">
        <v>9</v>
      </c>
    </row>
    <row r="27" spans="1:40" s="50" customFormat="1" x14ac:dyDescent="0.25">
      <c r="A27" s="97">
        <v>7</v>
      </c>
      <c r="B27" s="34">
        <v>1141</v>
      </c>
      <c r="C27" s="28">
        <v>46113</v>
      </c>
      <c r="D27" s="37" t="s">
        <v>41</v>
      </c>
      <c r="E27" s="43"/>
      <c r="F27" s="28"/>
      <c r="G27" s="44" t="s">
        <v>306</v>
      </c>
      <c r="H27" s="29">
        <v>46112</v>
      </c>
      <c r="I27" s="42" t="s">
        <v>107</v>
      </c>
      <c r="J27" s="34" t="s">
        <v>81</v>
      </c>
      <c r="K27" s="36" t="s">
        <v>236</v>
      </c>
      <c r="L27" s="34">
        <v>73181500</v>
      </c>
      <c r="M27" s="51" t="s">
        <v>42</v>
      </c>
      <c r="N27" s="37" t="s">
        <v>57</v>
      </c>
      <c r="O27" s="34">
        <v>24</v>
      </c>
      <c r="P27" s="34">
        <v>0</v>
      </c>
      <c r="Q27" s="34">
        <v>24</v>
      </c>
      <c r="R27" s="38">
        <v>40.42</v>
      </c>
      <c r="S27" s="38">
        <f t="shared" si="0"/>
        <v>970.08</v>
      </c>
      <c r="T27" s="39">
        <v>0</v>
      </c>
      <c r="U27" s="39">
        <v>0</v>
      </c>
      <c r="V27" s="40">
        <v>9</v>
      </c>
      <c r="W27" s="40">
        <f t="shared" si="4"/>
        <v>9</v>
      </c>
      <c r="X27" s="40">
        <v>0</v>
      </c>
      <c r="Y27" s="41">
        <f t="shared" si="1"/>
        <v>87.307199999999995</v>
      </c>
      <c r="Z27" s="41">
        <f t="shared" si="2"/>
        <v>87.307199999999995</v>
      </c>
      <c r="AA27" s="41">
        <v>0</v>
      </c>
      <c r="AB27" s="39">
        <v>0</v>
      </c>
      <c r="AC27" s="49"/>
      <c r="AD27" s="31">
        <f t="shared" si="3"/>
        <v>1144.6944000000001</v>
      </c>
      <c r="AE27" s="52" t="s">
        <v>44</v>
      </c>
      <c r="AF27" s="32" t="s">
        <v>307</v>
      </c>
      <c r="AG27" s="110" t="s">
        <v>308</v>
      </c>
      <c r="AH27" s="48">
        <v>46117</v>
      </c>
      <c r="AI27" s="34"/>
      <c r="AJ27" s="34"/>
      <c r="AK27" s="34" t="s">
        <v>182</v>
      </c>
      <c r="AL27" s="34" t="s">
        <v>56</v>
      </c>
      <c r="AM27" s="49"/>
      <c r="AN27" s="35">
        <v>9</v>
      </c>
    </row>
    <row r="28" spans="1:40" s="50" customFormat="1" x14ac:dyDescent="0.25">
      <c r="A28" s="97">
        <v>7</v>
      </c>
      <c r="B28" s="34">
        <v>1141</v>
      </c>
      <c r="C28" s="28">
        <v>46113</v>
      </c>
      <c r="D28" s="37" t="s">
        <v>41</v>
      </c>
      <c r="E28" s="43"/>
      <c r="F28" s="28"/>
      <c r="G28" s="44" t="s">
        <v>306</v>
      </c>
      <c r="H28" s="29">
        <v>46112</v>
      </c>
      <c r="I28" s="42" t="s">
        <v>107</v>
      </c>
      <c r="J28" s="34" t="s">
        <v>81</v>
      </c>
      <c r="K28" s="36" t="s">
        <v>236</v>
      </c>
      <c r="L28" s="34">
        <v>73181500</v>
      </c>
      <c r="M28" s="51" t="s">
        <v>42</v>
      </c>
      <c r="N28" s="37" t="s">
        <v>57</v>
      </c>
      <c r="O28" s="34">
        <v>60</v>
      </c>
      <c r="P28" s="34">
        <v>0</v>
      </c>
      <c r="Q28" s="34">
        <v>60</v>
      </c>
      <c r="R28" s="38">
        <v>40.42</v>
      </c>
      <c r="S28" s="38">
        <f t="shared" si="0"/>
        <v>2425.2000000000003</v>
      </c>
      <c r="T28" s="39">
        <v>0</v>
      </c>
      <c r="U28" s="39">
        <v>0</v>
      </c>
      <c r="V28" s="40">
        <v>9</v>
      </c>
      <c r="W28" s="40">
        <f t="shared" si="4"/>
        <v>9</v>
      </c>
      <c r="X28" s="40">
        <v>0</v>
      </c>
      <c r="Y28" s="41">
        <f t="shared" si="1"/>
        <v>218.26800000000003</v>
      </c>
      <c r="Z28" s="41">
        <f t="shared" si="2"/>
        <v>218.26800000000003</v>
      </c>
      <c r="AA28" s="41">
        <v>0</v>
      </c>
      <c r="AB28" s="39">
        <v>0</v>
      </c>
      <c r="AC28" s="49"/>
      <c r="AD28" s="31">
        <f t="shared" si="3"/>
        <v>2861.7360000000003</v>
      </c>
      <c r="AE28" s="52" t="s">
        <v>44</v>
      </c>
      <c r="AF28" s="32" t="s">
        <v>307</v>
      </c>
      <c r="AG28" s="110" t="s">
        <v>308</v>
      </c>
      <c r="AH28" s="48">
        <v>46117</v>
      </c>
      <c r="AI28" s="34"/>
      <c r="AJ28" s="34"/>
      <c r="AK28" s="34" t="s">
        <v>182</v>
      </c>
      <c r="AL28" s="34" t="s">
        <v>56</v>
      </c>
      <c r="AM28" s="49"/>
      <c r="AN28" s="35">
        <v>9</v>
      </c>
    </row>
    <row r="29" spans="1:40" s="50" customFormat="1" x14ac:dyDescent="0.25">
      <c r="A29" s="97">
        <v>7</v>
      </c>
      <c r="B29" s="34">
        <v>1141</v>
      </c>
      <c r="C29" s="28">
        <v>46113</v>
      </c>
      <c r="D29" s="37" t="s">
        <v>41</v>
      </c>
      <c r="E29" s="43"/>
      <c r="F29" s="28"/>
      <c r="G29" s="44" t="s">
        <v>306</v>
      </c>
      <c r="H29" s="29">
        <v>46112</v>
      </c>
      <c r="I29" s="42" t="s">
        <v>107</v>
      </c>
      <c r="J29" s="34" t="s">
        <v>81</v>
      </c>
      <c r="K29" s="36" t="s">
        <v>190</v>
      </c>
      <c r="L29" s="34">
        <v>73181500</v>
      </c>
      <c r="M29" s="51" t="s">
        <v>42</v>
      </c>
      <c r="N29" s="37" t="s">
        <v>57</v>
      </c>
      <c r="O29" s="34">
        <v>60</v>
      </c>
      <c r="P29" s="34">
        <v>0</v>
      </c>
      <c r="Q29" s="34">
        <v>60</v>
      </c>
      <c r="R29" s="38">
        <v>62.05</v>
      </c>
      <c r="S29" s="38">
        <f t="shared" si="0"/>
        <v>3723</v>
      </c>
      <c r="T29" s="39">
        <v>0</v>
      </c>
      <c r="U29" s="39">
        <v>0</v>
      </c>
      <c r="V29" s="40">
        <v>9</v>
      </c>
      <c r="W29" s="40">
        <f t="shared" si="4"/>
        <v>9</v>
      </c>
      <c r="X29" s="40">
        <v>0</v>
      </c>
      <c r="Y29" s="41">
        <f t="shared" si="1"/>
        <v>335.07</v>
      </c>
      <c r="Z29" s="41">
        <f t="shared" si="2"/>
        <v>335.07</v>
      </c>
      <c r="AA29" s="41">
        <v>0</v>
      </c>
      <c r="AB29" s="39">
        <v>0</v>
      </c>
      <c r="AC29" s="49"/>
      <c r="AD29" s="31">
        <f t="shared" si="3"/>
        <v>4393.1400000000003</v>
      </c>
      <c r="AE29" s="52" t="s">
        <v>44</v>
      </c>
      <c r="AF29" s="32" t="s">
        <v>307</v>
      </c>
      <c r="AG29" s="110" t="s">
        <v>308</v>
      </c>
      <c r="AH29" s="48">
        <v>46117</v>
      </c>
      <c r="AI29" s="34"/>
      <c r="AJ29" s="34"/>
      <c r="AK29" s="34" t="s">
        <v>182</v>
      </c>
      <c r="AL29" s="34" t="s">
        <v>56</v>
      </c>
      <c r="AM29" s="49"/>
      <c r="AN29" s="35">
        <v>9</v>
      </c>
    </row>
    <row r="30" spans="1:40" s="50" customFormat="1" x14ac:dyDescent="0.25">
      <c r="A30" s="97">
        <v>7</v>
      </c>
      <c r="B30" s="34">
        <v>1141</v>
      </c>
      <c r="C30" s="28">
        <v>46113</v>
      </c>
      <c r="D30" s="37" t="s">
        <v>41</v>
      </c>
      <c r="E30" s="43"/>
      <c r="F30" s="28"/>
      <c r="G30" s="44" t="s">
        <v>306</v>
      </c>
      <c r="H30" s="29">
        <v>46112</v>
      </c>
      <c r="I30" s="42" t="s">
        <v>107</v>
      </c>
      <c r="J30" s="34" t="s">
        <v>81</v>
      </c>
      <c r="K30" s="36" t="s">
        <v>311</v>
      </c>
      <c r="L30" s="34">
        <v>73181500</v>
      </c>
      <c r="M30" s="51" t="s">
        <v>42</v>
      </c>
      <c r="N30" s="37" t="s">
        <v>57</v>
      </c>
      <c r="O30" s="34">
        <v>8</v>
      </c>
      <c r="P30" s="34">
        <v>0</v>
      </c>
      <c r="Q30" s="34">
        <v>8</v>
      </c>
      <c r="R30" s="38">
        <v>121.4</v>
      </c>
      <c r="S30" s="38">
        <f t="shared" si="0"/>
        <v>971.2</v>
      </c>
      <c r="T30" s="39">
        <v>0</v>
      </c>
      <c r="U30" s="39">
        <v>0</v>
      </c>
      <c r="V30" s="40">
        <v>9</v>
      </c>
      <c r="W30" s="40">
        <f t="shared" si="4"/>
        <v>9</v>
      </c>
      <c r="X30" s="40">
        <v>0</v>
      </c>
      <c r="Y30" s="41">
        <f t="shared" si="1"/>
        <v>87.408000000000001</v>
      </c>
      <c r="Z30" s="41">
        <f t="shared" si="2"/>
        <v>87.408000000000001</v>
      </c>
      <c r="AA30" s="41">
        <v>0</v>
      </c>
      <c r="AB30" s="39">
        <v>0</v>
      </c>
      <c r="AC30" s="49"/>
      <c r="AD30" s="31">
        <f t="shared" si="3"/>
        <v>1146.0159999999998</v>
      </c>
      <c r="AE30" s="52" t="s">
        <v>44</v>
      </c>
      <c r="AF30" s="32" t="s">
        <v>307</v>
      </c>
      <c r="AG30" s="110" t="s">
        <v>308</v>
      </c>
      <c r="AH30" s="48">
        <v>46117</v>
      </c>
      <c r="AI30" s="34"/>
      <c r="AJ30" s="34"/>
      <c r="AK30" s="34" t="s">
        <v>182</v>
      </c>
      <c r="AL30" s="34" t="s">
        <v>56</v>
      </c>
      <c r="AM30" s="49"/>
      <c r="AN30" s="35">
        <v>9</v>
      </c>
    </row>
    <row r="31" spans="1:40" s="50" customFormat="1" x14ac:dyDescent="0.25">
      <c r="A31" s="97">
        <v>7</v>
      </c>
      <c r="B31" s="34">
        <v>1141</v>
      </c>
      <c r="C31" s="28">
        <v>46113</v>
      </c>
      <c r="D31" s="37" t="s">
        <v>41</v>
      </c>
      <c r="E31" s="43"/>
      <c r="F31" s="28"/>
      <c r="G31" s="44" t="s">
        <v>306</v>
      </c>
      <c r="H31" s="29">
        <v>46112</v>
      </c>
      <c r="I31" s="42" t="s">
        <v>107</v>
      </c>
      <c r="J31" s="34" t="s">
        <v>81</v>
      </c>
      <c r="K31" s="36" t="s">
        <v>312</v>
      </c>
      <c r="L31" s="34">
        <v>73181600</v>
      </c>
      <c r="M31" s="51" t="s">
        <v>42</v>
      </c>
      <c r="N31" s="37" t="s">
        <v>57</v>
      </c>
      <c r="O31" s="34">
        <v>24</v>
      </c>
      <c r="P31" s="34">
        <v>0</v>
      </c>
      <c r="Q31" s="34">
        <v>24</v>
      </c>
      <c r="R31" s="38">
        <v>45.74</v>
      </c>
      <c r="S31" s="38">
        <f t="shared" si="0"/>
        <v>1097.76</v>
      </c>
      <c r="T31" s="39">
        <v>0</v>
      </c>
      <c r="U31" s="39">
        <v>0</v>
      </c>
      <c r="V31" s="40">
        <v>9</v>
      </c>
      <c r="W31" s="40">
        <f t="shared" si="4"/>
        <v>9</v>
      </c>
      <c r="X31" s="40">
        <v>0</v>
      </c>
      <c r="Y31" s="41">
        <f t="shared" si="1"/>
        <v>98.798400000000001</v>
      </c>
      <c r="Z31" s="41">
        <f t="shared" si="2"/>
        <v>98.798400000000001</v>
      </c>
      <c r="AA31" s="41">
        <v>0</v>
      </c>
      <c r="AB31" s="39">
        <v>0</v>
      </c>
      <c r="AC31" s="49"/>
      <c r="AD31" s="31">
        <f t="shared" si="3"/>
        <v>1295.3567999999998</v>
      </c>
      <c r="AE31" s="52" t="s">
        <v>44</v>
      </c>
      <c r="AF31" s="32" t="s">
        <v>307</v>
      </c>
      <c r="AG31" s="110" t="s">
        <v>308</v>
      </c>
      <c r="AH31" s="48">
        <v>46117</v>
      </c>
      <c r="AI31" s="34"/>
      <c r="AJ31" s="34"/>
      <c r="AK31" s="34" t="s">
        <v>182</v>
      </c>
      <c r="AL31" s="34" t="s">
        <v>56</v>
      </c>
      <c r="AM31" s="49"/>
      <c r="AN31" s="35">
        <v>9</v>
      </c>
    </row>
    <row r="32" spans="1:40" s="50" customFormat="1" x14ac:dyDescent="0.25">
      <c r="A32" s="97">
        <v>8</v>
      </c>
      <c r="B32" s="34">
        <v>1142</v>
      </c>
      <c r="C32" s="28">
        <v>46113</v>
      </c>
      <c r="D32" s="37" t="s">
        <v>41</v>
      </c>
      <c r="E32" s="43"/>
      <c r="F32" s="28"/>
      <c r="G32" s="44" t="s">
        <v>313</v>
      </c>
      <c r="H32" s="29">
        <v>46112</v>
      </c>
      <c r="I32" s="42" t="s">
        <v>107</v>
      </c>
      <c r="J32" s="34" t="s">
        <v>81</v>
      </c>
      <c r="K32" s="36" t="s">
        <v>215</v>
      </c>
      <c r="L32" s="34">
        <v>73181500</v>
      </c>
      <c r="M32" s="51" t="s">
        <v>42</v>
      </c>
      <c r="N32" s="37" t="s">
        <v>57</v>
      </c>
      <c r="O32" s="34">
        <v>8</v>
      </c>
      <c r="P32" s="34">
        <v>0</v>
      </c>
      <c r="Q32" s="34">
        <v>8</v>
      </c>
      <c r="R32" s="38">
        <v>126.22</v>
      </c>
      <c r="S32" s="38">
        <f t="shared" si="0"/>
        <v>1009.76</v>
      </c>
      <c r="T32" s="39">
        <v>150</v>
      </c>
      <c r="U32" s="39">
        <v>0</v>
      </c>
      <c r="V32" s="40">
        <v>9</v>
      </c>
      <c r="W32" s="40">
        <f t="shared" si="4"/>
        <v>9</v>
      </c>
      <c r="X32" s="40">
        <v>0</v>
      </c>
      <c r="Y32" s="41">
        <f t="shared" si="1"/>
        <v>104.3784</v>
      </c>
      <c r="Z32" s="41">
        <f t="shared" si="2"/>
        <v>104.3784</v>
      </c>
      <c r="AA32" s="41">
        <v>0</v>
      </c>
      <c r="AB32" s="39">
        <v>0</v>
      </c>
      <c r="AC32" s="49"/>
      <c r="AD32" s="31">
        <f t="shared" si="3"/>
        <v>1368.5168000000001</v>
      </c>
      <c r="AE32" s="52" t="s">
        <v>44</v>
      </c>
      <c r="AF32" s="32" t="s">
        <v>307</v>
      </c>
      <c r="AG32" s="110" t="s">
        <v>314</v>
      </c>
      <c r="AH32" s="48">
        <v>46121</v>
      </c>
      <c r="AI32" s="34"/>
      <c r="AJ32" s="34"/>
      <c r="AK32" s="34" t="s">
        <v>182</v>
      </c>
      <c r="AL32" s="34" t="s">
        <v>56</v>
      </c>
      <c r="AM32" s="49"/>
      <c r="AN32" s="35">
        <v>9</v>
      </c>
    </row>
    <row r="33" spans="1:40" s="50" customFormat="1" x14ac:dyDescent="0.25">
      <c r="A33" s="97">
        <v>8</v>
      </c>
      <c r="B33" s="34">
        <v>1142</v>
      </c>
      <c r="C33" s="28">
        <v>46113</v>
      </c>
      <c r="D33" s="37" t="s">
        <v>41</v>
      </c>
      <c r="E33" s="43"/>
      <c r="F33" s="28"/>
      <c r="G33" s="44" t="s">
        <v>313</v>
      </c>
      <c r="H33" s="29">
        <v>46112</v>
      </c>
      <c r="I33" s="42" t="s">
        <v>107</v>
      </c>
      <c r="J33" s="34" t="s">
        <v>81</v>
      </c>
      <c r="K33" s="36" t="s">
        <v>315</v>
      </c>
      <c r="L33" s="34">
        <v>73181500</v>
      </c>
      <c r="M33" s="51" t="s">
        <v>42</v>
      </c>
      <c r="N33" s="37" t="s">
        <v>57</v>
      </c>
      <c r="O33" s="34">
        <v>8</v>
      </c>
      <c r="P33" s="34">
        <v>0</v>
      </c>
      <c r="Q33" s="34">
        <v>8</v>
      </c>
      <c r="R33" s="38">
        <v>319.56</v>
      </c>
      <c r="S33" s="38">
        <f t="shared" si="0"/>
        <v>2556.48</v>
      </c>
      <c r="T33" s="39">
        <v>0</v>
      </c>
      <c r="U33" s="39">
        <v>0</v>
      </c>
      <c r="V33" s="40">
        <v>9</v>
      </c>
      <c r="W33" s="40">
        <f t="shared" si="4"/>
        <v>9</v>
      </c>
      <c r="X33" s="40">
        <v>0</v>
      </c>
      <c r="Y33" s="41">
        <f t="shared" si="1"/>
        <v>230.08320000000001</v>
      </c>
      <c r="Z33" s="41">
        <f t="shared" si="2"/>
        <v>230.08320000000001</v>
      </c>
      <c r="AA33" s="41">
        <v>0</v>
      </c>
      <c r="AB33" s="39">
        <v>0</v>
      </c>
      <c r="AC33" s="49"/>
      <c r="AD33" s="31">
        <f t="shared" si="3"/>
        <v>3016.6464000000001</v>
      </c>
      <c r="AE33" s="52" t="s">
        <v>44</v>
      </c>
      <c r="AF33" s="32" t="s">
        <v>307</v>
      </c>
      <c r="AG33" s="110" t="s">
        <v>314</v>
      </c>
      <c r="AH33" s="48">
        <v>46121</v>
      </c>
      <c r="AI33" s="34"/>
      <c r="AJ33" s="34"/>
      <c r="AK33" s="34" t="s">
        <v>182</v>
      </c>
      <c r="AL33" s="34" t="s">
        <v>56</v>
      </c>
      <c r="AM33" s="49"/>
      <c r="AN33" s="35">
        <v>9</v>
      </c>
    </row>
    <row r="34" spans="1:40" s="50" customFormat="1" x14ac:dyDescent="0.25">
      <c r="A34" s="97">
        <v>8</v>
      </c>
      <c r="B34" s="34">
        <v>1142</v>
      </c>
      <c r="C34" s="28">
        <v>46113</v>
      </c>
      <c r="D34" s="37" t="s">
        <v>41</v>
      </c>
      <c r="E34" s="43"/>
      <c r="F34" s="28"/>
      <c r="G34" s="44" t="s">
        <v>313</v>
      </c>
      <c r="H34" s="29">
        <v>46112</v>
      </c>
      <c r="I34" s="42" t="s">
        <v>107</v>
      </c>
      <c r="J34" s="34" t="s">
        <v>81</v>
      </c>
      <c r="K34" s="36" t="s">
        <v>316</v>
      </c>
      <c r="L34" s="34">
        <v>73181500</v>
      </c>
      <c r="M34" s="51" t="s">
        <v>42</v>
      </c>
      <c r="N34" s="37" t="s">
        <v>57</v>
      </c>
      <c r="O34" s="34">
        <v>10</v>
      </c>
      <c r="P34" s="34">
        <v>0</v>
      </c>
      <c r="Q34" s="34">
        <v>10</v>
      </c>
      <c r="R34" s="38">
        <v>547.75</v>
      </c>
      <c r="S34" s="38">
        <f t="shared" si="0"/>
        <v>5477.5</v>
      </c>
      <c r="T34" s="39">
        <v>0</v>
      </c>
      <c r="U34" s="39">
        <v>0</v>
      </c>
      <c r="V34" s="40">
        <v>9</v>
      </c>
      <c r="W34" s="40">
        <f t="shared" si="4"/>
        <v>9</v>
      </c>
      <c r="X34" s="40">
        <v>0</v>
      </c>
      <c r="Y34" s="41">
        <f t="shared" si="1"/>
        <v>492.97499999999997</v>
      </c>
      <c r="Z34" s="41">
        <f t="shared" si="2"/>
        <v>492.97499999999997</v>
      </c>
      <c r="AA34" s="41">
        <v>0</v>
      </c>
      <c r="AB34" s="39">
        <v>0</v>
      </c>
      <c r="AC34" s="49"/>
      <c r="AD34" s="31">
        <f t="shared" si="3"/>
        <v>6463.4500000000007</v>
      </c>
      <c r="AE34" s="52" t="s">
        <v>44</v>
      </c>
      <c r="AF34" s="32" t="s">
        <v>307</v>
      </c>
      <c r="AG34" s="110" t="s">
        <v>314</v>
      </c>
      <c r="AH34" s="48">
        <v>46121</v>
      </c>
      <c r="AI34" s="34"/>
      <c r="AJ34" s="34"/>
      <c r="AK34" s="34" t="s">
        <v>182</v>
      </c>
      <c r="AL34" s="34" t="s">
        <v>56</v>
      </c>
      <c r="AM34" s="49"/>
      <c r="AN34" s="35">
        <v>9</v>
      </c>
    </row>
    <row r="35" spans="1:40" s="50" customFormat="1" x14ac:dyDescent="0.25">
      <c r="A35" s="97">
        <v>8</v>
      </c>
      <c r="B35" s="34">
        <v>1142</v>
      </c>
      <c r="C35" s="28">
        <v>46113</v>
      </c>
      <c r="D35" s="37" t="s">
        <v>41</v>
      </c>
      <c r="E35" s="43"/>
      <c r="F35" s="28"/>
      <c r="G35" s="44" t="s">
        <v>313</v>
      </c>
      <c r="H35" s="29">
        <v>46112</v>
      </c>
      <c r="I35" s="42" t="s">
        <v>107</v>
      </c>
      <c r="J35" s="34" t="s">
        <v>81</v>
      </c>
      <c r="K35" s="36" t="s">
        <v>317</v>
      </c>
      <c r="L35" s="34">
        <v>73181500</v>
      </c>
      <c r="M35" s="51" t="s">
        <v>42</v>
      </c>
      <c r="N35" s="37" t="s">
        <v>57</v>
      </c>
      <c r="O35" s="34">
        <v>8</v>
      </c>
      <c r="P35" s="34">
        <v>0</v>
      </c>
      <c r="Q35" s="34">
        <v>8</v>
      </c>
      <c r="R35" s="38">
        <v>641.21</v>
      </c>
      <c r="S35" s="38">
        <f t="shared" si="0"/>
        <v>5129.68</v>
      </c>
      <c r="T35" s="39">
        <v>0</v>
      </c>
      <c r="U35" s="39">
        <v>0</v>
      </c>
      <c r="V35" s="40">
        <v>9</v>
      </c>
      <c r="W35" s="40">
        <f t="shared" si="4"/>
        <v>9</v>
      </c>
      <c r="X35" s="40">
        <v>0</v>
      </c>
      <c r="Y35" s="41">
        <f t="shared" si="1"/>
        <v>461.6712</v>
      </c>
      <c r="Z35" s="41">
        <f t="shared" si="2"/>
        <v>461.6712</v>
      </c>
      <c r="AA35" s="41">
        <v>0</v>
      </c>
      <c r="AB35" s="39">
        <v>0</v>
      </c>
      <c r="AC35" s="49"/>
      <c r="AD35" s="31">
        <f t="shared" si="3"/>
        <v>6053.0223999999998</v>
      </c>
      <c r="AE35" s="52" t="s">
        <v>44</v>
      </c>
      <c r="AF35" s="32" t="s">
        <v>307</v>
      </c>
      <c r="AG35" s="110" t="s">
        <v>314</v>
      </c>
      <c r="AH35" s="48">
        <v>46121</v>
      </c>
      <c r="AI35" s="34"/>
      <c r="AJ35" s="34"/>
      <c r="AK35" s="34" t="s">
        <v>182</v>
      </c>
      <c r="AL35" s="34" t="s">
        <v>56</v>
      </c>
      <c r="AM35" s="49"/>
      <c r="AN35" s="35">
        <v>9</v>
      </c>
    </row>
    <row r="36" spans="1:40" s="50" customFormat="1" x14ac:dyDescent="0.25">
      <c r="A36" s="97">
        <v>8</v>
      </c>
      <c r="B36" s="34">
        <v>1142</v>
      </c>
      <c r="C36" s="28">
        <v>46113</v>
      </c>
      <c r="D36" s="37" t="s">
        <v>41</v>
      </c>
      <c r="E36" s="43"/>
      <c r="F36" s="28"/>
      <c r="G36" s="44" t="s">
        <v>313</v>
      </c>
      <c r="H36" s="29">
        <v>46112</v>
      </c>
      <c r="I36" s="42" t="s">
        <v>107</v>
      </c>
      <c r="J36" s="34" t="s">
        <v>81</v>
      </c>
      <c r="K36" s="36" t="s">
        <v>209</v>
      </c>
      <c r="L36" s="34">
        <v>73181600</v>
      </c>
      <c r="M36" s="51" t="s">
        <v>42</v>
      </c>
      <c r="N36" s="37" t="s">
        <v>57</v>
      </c>
      <c r="O36" s="34">
        <v>8</v>
      </c>
      <c r="P36" s="34">
        <v>0</v>
      </c>
      <c r="Q36" s="34">
        <v>8</v>
      </c>
      <c r="R36" s="38">
        <v>76.03</v>
      </c>
      <c r="S36" s="38">
        <f t="shared" si="0"/>
        <v>608.24</v>
      </c>
      <c r="T36" s="39">
        <v>0</v>
      </c>
      <c r="U36" s="39">
        <v>0</v>
      </c>
      <c r="V36" s="40">
        <v>9</v>
      </c>
      <c r="W36" s="40">
        <f t="shared" si="4"/>
        <v>9</v>
      </c>
      <c r="X36" s="40">
        <v>0</v>
      </c>
      <c r="Y36" s="41">
        <f t="shared" si="1"/>
        <v>54.741599999999998</v>
      </c>
      <c r="Z36" s="41">
        <f t="shared" si="2"/>
        <v>54.741599999999998</v>
      </c>
      <c r="AA36" s="41">
        <v>0</v>
      </c>
      <c r="AB36" s="39">
        <v>0</v>
      </c>
      <c r="AC36" s="49"/>
      <c r="AD36" s="31">
        <f t="shared" si="3"/>
        <v>717.72319999999991</v>
      </c>
      <c r="AE36" s="52" t="s">
        <v>44</v>
      </c>
      <c r="AF36" s="32" t="s">
        <v>307</v>
      </c>
      <c r="AG36" s="110" t="s">
        <v>314</v>
      </c>
      <c r="AH36" s="48">
        <v>46121</v>
      </c>
      <c r="AI36" s="34"/>
      <c r="AJ36" s="34"/>
      <c r="AK36" s="34" t="s">
        <v>182</v>
      </c>
      <c r="AL36" s="34" t="s">
        <v>56</v>
      </c>
      <c r="AM36" s="49"/>
      <c r="AN36" s="35">
        <v>9</v>
      </c>
    </row>
    <row r="37" spans="1:40" s="50" customFormat="1" x14ac:dyDescent="0.25">
      <c r="A37" s="97">
        <v>8</v>
      </c>
      <c r="B37" s="34">
        <v>1142</v>
      </c>
      <c r="C37" s="28">
        <v>46113</v>
      </c>
      <c r="D37" s="37" t="s">
        <v>41</v>
      </c>
      <c r="E37" s="43"/>
      <c r="F37" s="28"/>
      <c r="G37" s="44" t="s">
        <v>313</v>
      </c>
      <c r="H37" s="29">
        <v>46112</v>
      </c>
      <c r="I37" s="42" t="s">
        <v>107</v>
      </c>
      <c r="J37" s="34" t="s">
        <v>81</v>
      </c>
      <c r="K37" s="36" t="s">
        <v>154</v>
      </c>
      <c r="L37" s="34">
        <v>73181600</v>
      </c>
      <c r="M37" s="51" t="s">
        <v>42</v>
      </c>
      <c r="N37" s="37" t="s">
        <v>57</v>
      </c>
      <c r="O37" s="34">
        <v>60</v>
      </c>
      <c r="P37" s="34">
        <v>0</v>
      </c>
      <c r="Q37" s="34">
        <v>60</v>
      </c>
      <c r="R37" s="38">
        <v>136.08000000000001</v>
      </c>
      <c r="S37" s="38">
        <f t="shared" si="0"/>
        <v>8164.8000000000011</v>
      </c>
      <c r="T37" s="39">
        <v>0</v>
      </c>
      <c r="U37" s="39">
        <v>0</v>
      </c>
      <c r="V37" s="40">
        <v>9</v>
      </c>
      <c r="W37" s="40">
        <f t="shared" si="4"/>
        <v>9</v>
      </c>
      <c r="X37" s="40">
        <v>0</v>
      </c>
      <c r="Y37" s="41">
        <f t="shared" si="1"/>
        <v>734.83200000000011</v>
      </c>
      <c r="Z37" s="41">
        <f t="shared" si="2"/>
        <v>734.83200000000011</v>
      </c>
      <c r="AA37" s="41">
        <v>0</v>
      </c>
      <c r="AB37" s="39">
        <v>0</v>
      </c>
      <c r="AC37" s="49"/>
      <c r="AD37" s="31">
        <f t="shared" si="3"/>
        <v>9634.4640000000018</v>
      </c>
      <c r="AE37" s="52" t="s">
        <v>44</v>
      </c>
      <c r="AF37" s="32" t="s">
        <v>307</v>
      </c>
      <c r="AG37" s="110" t="s">
        <v>314</v>
      </c>
      <c r="AH37" s="48">
        <v>46121</v>
      </c>
      <c r="AI37" s="34"/>
      <c r="AJ37" s="34"/>
      <c r="AK37" s="34" t="s">
        <v>182</v>
      </c>
      <c r="AL37" s="34" t="s">
        <v>56</v>
      </c>
      <c r="AM37" s="49"/>
      <c r="AN37" s="35">
        <v>9</v>
      </c>
    </row>
    <row r="38" spans="1:40" s="50" customFormat="1" x14ac:dyDescent="0.25">
      <c r="A38" s="97">
        <v>8</v>
      </c>
      <c r="B38" s="34">
        <v>1142</v>
      </c>
      <c r="C38" s="28">
        <v>46113</v>
      </c>
      <c r="D38" s="37" t="s">
        <v>41</v>
      </c>
      <c r="E38" s="43"/>
      <c r="F38" s="28"/>
      <c r="G38" s="44" t="s">
        <v>313</v>
      </c>
      <c r="H38" s="29">
        <v>46112</v>
      </c>
      <c r="I38" s="42" t="s">
        <v>107</v>
      </c>
      <c r="J38" s="34" t="s">
        <v>81</v>
      </c>
      <c r="K38" s="36" t="s">
        <v>318</v>
      </c>
      <c r="L38" s="34">
        <v>73181600</v>
      </c>
      <c r="M38" s="51" t="s">
        <v>42</v>
      </c>
      <c r="N38" s="37" t="s">
        <v>57</v>
      </c>
      <c r="O38" s="34">
        <v>8</v>
      </c>
      <c r="P38" s="34">
        <v>0</v>
      </c>
      <c r="Q38" s="34">
        <v>8</v>
      </c>
      <c r="R38" s="38">
        <v>227.99</v>
      </c>
      <c r="S38" s="38">
        <f t="shared" si="0"/>
        <v>1823.92</v>
      </c>
      <c r="T38" s="39">
        <v>0</v>
      </c>
      <c r="U38" s="39">
        <v>0</v>
      </c>
      <c r="V38" s="40">
        <v>9</v>
      </c>
      <c r="W38" s="40">
        <f t="shared" si="4"/>
        <v>9</v>
      </c>
      <c r="X38" s="40">
        <v>0</v>
      </c>
      <c r="Y38" s="41">
        <f t="shared" si="1"/>
        <v>164.15280000000001</v>
      </c>
      <c r="Z38" s="41">
        <f t="shared" si="2"/>
        <v>164.15280000000001</v>
      </c>
      <c r="AA38" s="41">
        <v>0</v>
      </c>
      <c r="AB38" s="39">
        <v>0</v>
      </c>
      <c r="AC38" s="49"/>
      <c r="AD38" s="31">
        <f t="shared" si="3"/>
        <v>2152.2256000000002</v>
      </c>
      <c r="AE38" s="52" t="s">
        <v>44</v>
      </c>
      <c r="AF38" s="32" t="s">
        <v>307</v>
      </c>
      <c r="AG38" s="110" t="s">
        <v>314</v>
      </c>
      <c r="AH38" s="48">
        <v>46121</v>
      </c>
      <c r="AI38" s="34"/>
      <c r="AJ38" s="34"/>
      <c r="AK38" s="34" t="s">
        <v>182</v>
      </c>
      <c r="AL38" s="34" t="s">
        <v>56</v>
      </c>
      <c r="AM38" s="49"/>
      <c r="AN38" s="35">
        <v>9</v>
      </c>
    </row>
    <row r="39" spans="1:40" s="50" customFormat="1" x14ac:dyDescent="0.25">
      <c r="A39" s="97">
        <v>8</v>
      </c>
      <c r="B39" s="34">
        <v>1142</v>
      </c>
      <c r="C39" s="28">
        <v>46113</v>
      </c>
      <c r="D39" s="37" t="s">
        <v>41</v>
      </c>
      <c r="E39" s="43"/>
      <c r="F39" s="28"/>
      <c r="G39" s="44" t="s">
        <v>313</v>
      </c>
      <c r="H39" s="29">
        <v>46112</v>
      </c>
      <c r="I39" s="42" t="s">
        <v>107</v>
      </c>
      <c r="J39" s="34" t="s">
        <v>81</v>
      </c>
      <c r="K39" s="36" t="s">
        <v>164</v>
      </c>
      <c r="L39" s="34">
        <v>73182200</v>
      </c>
      <c r="M39" s="51" t="s">
        <v>42</v>
      </c>
      <c r="N39" s="37" t="s">
        <v>57</v>
      </c>
      <c r="O39" s="34">
        <v>20</v>
      </c>
      <c r="P39" s="34">
        <v>0</v>
      </c>
      <c r="Q39" s="34">
        <v>20</v>
      </c>
      <c r="R39" s="38">
        <v>10.89</v>
      </c>
      <c r="S39" s="38">
        <f t="shared" si="0"/>
        <v>217.8</v>
      </c>
      <c r="T39" s="39">
        <v>0</v>
      </c>
      <c r="U39" s="39">
        <v>0</v>
      </c>
      <c r="V39" s="40">
        <v>9</v>
      </c>
      <c r="W39" s="40">
        <f t="shared" si="4"/>
        <v>9</v>
      </c>
      <c r="X39" s="40">
        <v>0</v>
      </c>
      <c r="Y39" s="41">
        <f t="shared" si="1"/>
        <v>19.602</v>
      </c>
      <c r="Z39" s="41">
        <f t="shared" si="2"/>
        <v>19.602</v>
      </c>
      <c r="AA39" s="41">
        <v>0</v>
      </c>
      <c r="AB39" s="39">
        <v>0</v>
      </c>
      <c r="AC39" s="49"/>
      <c r="AD39" s="31">
        <f t="shared" si="3"/>
        <v>257.00400000000002</v>
      </c>
      <c r="AE39" s="52" t="s">
        <v>44</v>
      </c>
      <c r="AF39" s="32" t="s">
        <v>307</v>
      </c>
      <c r="AG39" s="110" t="s">
        <v>314</v>
      </c>
      <c r="AH39" s="48">
        <v>46121</v>
      </c>
      <c r="AI39" s="34"/>
      <c r="AJ39" s="34"/>
      <c r="AK39" s="34" t="s">
        <v>182</v>
      </c>
      <c r="AL39" s="34" t="s">
        <v>56</v>
      </c>
      <c r="AM39" s="49"/>
      <c r="AN39" s="35">
        <v>9</v>
      </c>
    </row>
    <row r="40" spans="1:40" s="50" customFormat="1" x14ac:dyDescent="0.25">
      <c r="A40" s="97">
        <v>8</v>
      </c>
      <c r="B40" s="34">
        <v>1142</v>
      </c>
      <c r="C40" s="28">
        <v>46113</v>
      </c>
      <c r="D40" s="37" t="s">
        <v>41</v>
      </c>
      <c r="E40" s="43"/>
      <c r="F40" s="28"/>
      <c r="G40" s="44" t="s">
        <v>313</v>
      </c>
      <c r="H40" s="29">
        <v>46112</v>
      </c>
      <c r="I40" s="42" t="s">
        <v>107</v>
      </c>
      <c r="J40" s="34" t="s">
        <v>81</v>
      </c>
      <c r="K40" s="36" t="s">
        <v>193</v>
      </c>
      <c r="L40" s="34">
        <v>73182200</v>
      </c>
      <c r="M40" s="51" t="s">
        <v>42</v>
      </c>
      <c r="N40" s="37" t="s">
        <v>57</v>
      </c>
      <c r="O40" s="34">
        <v>27</v>
      </c>
      <c r="P40" s="34">
        <v>0</v>
      </c>
      <c r="Q40" s="34">
        <v>27</v>
      </c>
      <c r="R40" s="38">
        <v>2.91</v>
      </c>
      <c r="S40" s="38">
        <f t="shared" si="0"/>
        <v>78.570000000000007</v>
      </c>
      <c r="T40" s="39">
        <v>0</v>
      </c>
      <c r="U40" s="39">
        <v>0</v>
      </c>
      <c r="V40" s="40">
        <v>9</v>
      </c>
      <c r="W40" s="40">
        <f t="shared" si="4"/>
        <v>9</v>
      </c>
      <c r="X40" s="40">
        <v>0</v>
      </c>
      <c r="Y40" s="41">
        <f t="shared" si="1"/>
        <v>7.0713000000000008</v>
      </c>
      <c r="Z40" s="41">
        <f t="shared" si="2"/>
        <v>7.0713000000000008</v>
      </c>
      <c r="AA40" s="41">
        <v>0</v>
      </c>
      <c r="AB40" s="39">
        <v>0</v>
      </c>
      <c r="AC40" s="49"/>
      <c r="AD40" s="31">
        <f t="shared" si="3"/>
        <v>92.712600000000009</v>
      </c>
      <c r="AE40" s="52" t="s">
        <v>44</v>
      </c>
      <c r="AF40" s="32" t="s">
        <v>307</v>
      </c>
      <c r="AG40" s="110" t="s">
        <v>314</v>
      </c>
      <c r="AH40" s="48">
        <v>46121</v>
      </c>
      <c r="AI40" s="34"/>
      <c r="AJ40" s="34"/>
      <c r="AK40" s="34" t="s">
        <v>182</v>
      </c>
      <c r="AL40" s="34" t="s">
        <v>56</v>
      </c>
      <c r="AM40" s="49"/>
      <c r="AN40" s="35">
        <v>9</v>
      </c>
    </row>
    <row r="41" spans="1:40" s="50" customFormat="1" x14ac:dyDescent="0.25">
      <c r="A41" s="97">
        <v>8</v>
      </c>
      <c r="B41" s="34">
        <v>1142</v>
      </c>
      <c r="C41" s="28">
        <v>46113</v>
      </c>
      <c r="D41" s="37" t="s">
        <v>41</v>
      </c>
      <c r="E41" s="43"/>
      <c r="F41" s="28"/>
      <c r="G41" s="44" t="s">
        <v>313</v>
      </c>
      <c r="H41" s="29">
        <v>46112</v>
      </c>
      <c r="I41" s="42" t="s">
        <v>107</v>
      </c>
      <c r="J41" s="34" t="s">
        <v>81</v>
      </c>
      <c r="K41" s="36" t="s">
        <v>155</v>
      </c>
      <c r="L41" s="34">
        <v>73182200</v>
      </c>
      <c r="M41" s="51" t="s">
        <v>42</v>
      </c>
      <c r="N41" s="37" t="s">
        <v>57</v>
      </c>
      <c r="O41" s="34">
        <v>510</v>
      </c>
      <c r="P41" s="34">
        <v>0</v>
      </c>
      <c r="Q41" s="34">
        <v>510</v>
      </c>
      <c r="R41" s="38">
        <v>5.0999999999999996</v>
      </c>
      <c r="S41" s="38">
        <f t="shared" si="0"/>
        <v>2601</v>
      </c>
      <c r="T41" s="39">
        <v>0</v>
      </c>
      <c r="U41" s="39">
        <v>0</v>
      </c>
      <c r="V41" s="40">
        <v>9</v>
      </c>
      <c r="W41" s="40">
        <f t="shared" si="4"/>
        <v>9</v>
      </c>
      <c r="X41" s="40">
        <v>0</v>
      </c>
      <c r="Y41" s="41">
        <f t="shared" si="1"/>
        <v>234.09</v>
      </c>
      <c r="Z41" s="41">
        <f t="shared" si="2"/>
        <v>234.09</v>
      </c>
      <c r="AA41" s="41">
        <v>0</v>
      </c>
      <c r="AB41" s="39">
        <v>0</v>
      </c>
      <c r="AC41" s="49"/>
      <c r="AD41" s="31">
        <f t="shared" si="3"/>
        <v>3069.1800000000003</v>
      </c>
      <c r="AE41" s="52" t="s">
        <v>44</v>
      </c>
      <c r="AF41" s="32" t="s">
        <v>307</v>
      </c>
      <c r="AG41" s="110" t="s">
        <v>314</v>
      </c>
      <c r="AH41" s="48">
        <v>46121</v>
      </c>
      <c r="AI41" s="34"/>
      <c r="AJ41" s="34"/>
      <c r="AK41" s="34" t="s">
        <v>182</v>
      </c>
      <c r="AL41" s="34" t="s">
        <v>56</v>
      </c>
      <c r="AM41" s="49"/>
      <c r="AN41" s="35">
        <v>9</v>
      </c>
    </row>
    <row r="42" spans="1:40" s="50" customFormat="1" x14ac:dyDescent="0.25">
      <c r="A42" s="97">
        <v>8</v>
      </c>
      <c r="B42" s="34">
        <v>1142</v>
      </c>
      <c r="C42" s="28">
        <v>46113</v>
      </c>
      <c r="D42" s="37" t="s">
        <v>41</v>
      </c>
      <c r="E42" s="43"/>
      <c r="F42" s="28"/>
      <c r="G42" s="44" t="s">
        <v>313</v>
      </c>
      <c r="H42" s="29">
        <v>46112</v>
      </c>
      <c r="I42" s="42" t="s">
        <v>107</v>
      </c>
      <c r="J42" s="34" t="s">
        <v>81</v>
      </c>
      <c r="K42" s="36" t="s">
        <v>156</v>
      </c>
      <c r="L42" s="34">
        <v>73182200</v>
      </c>
      <c r="M42" s="51" t="s">
        <v>42</v>
      </c>
      <c r="N42" s="37" t="s">
        <v>57</v>
      </c>
      <c r="O42" s="34">
        <v>20</v>
      </c>
      <c r="P42" s="34">
        <v>0</v>
      </c>
      <c r="Q42" s="34">
        <v>20</v>
      </c>
      <c r="R42" s="38">
        <v>7.72</v>
      </c>
      <c r="S42" s="38">
        <f t="shared" si="0"/>
        <v>154.4</v>
      </c>
      <c r="T42" s="39">
        <v>0</v>
      </c>
      <c r="U42" s="39">
        <v>0</v>
      </c>
      <c r="V42" s="40">
        <v>9</v>
      </c>
      <c r="W42" s="40">
        <f t="shared" si="4"/>
        <v>9</v>
      </c>
      <c r="X42" s="40">
        <v>0</v>
      </c>
      <c r="Y42" s="41">
        <f t="shared" si="1"/>
        <v>13.896000000000001</v>
      </c>
      <c r="Z42" s="41">
        <f t="shared" si="2"/>
        <v>13.896000000000001</v>
      </c>
      <c r="AA42" s="41">
        <v>0</v>
      </c>
      <c r="AB42" s="39">
        <v>0</v>
      </c>
      <c r="AC42" s="49"/>
      <c r="AD42" s="31">
        <f t="shared" si="3"/>
        <v>182.19200000000001</v>
      </c>
      <c r="AE42" s="52" t="s">
        <v>44</v>
      </c>
      <c r="AF42" s="32" t="s">
        <v>307</v>
      </c>
      <c r="AG42" s="110" t="s">
        <v>314</v>
      </c>
      <c r="AH42" s="48">
        <v>46121</v>
      </c>
      <c r="AI42" s="34"/>
      <c r="AJ42" s="34"/>
      <c r="AK42" s="34" t="s">
        <v>182</v>
      </c>
      <c r="AL42" s="34" t="s">
        <v>56</v>
      </c>
      <c r="AM42" s="49"/>
      <c r="AN42" s="35">
        <v>9</v>
      </c>
    </row>
    <row r="43" spans="1:40" s="50" customFormat="1" x14ac:dyDescent="0.25">
      <c r="A43" s="97">
        <v>8</v>
      </c>
      <c r="B43" s="34">
        <v>1142</v>
      </c>
      <c r="C43" s="28">
        <v>46113</v>
      </c>
      <c r="D43" s="37" t="s">
        <v>41</v>
      </c>
      <c r="E43" s="43"/>
      <c r="F43" s="28"/>
      <c r="G43" s="44" t="s">
        <v>313</v>
      </c>
      <c r="H43" s="29">
        <v>46112</v>
      </c>
      <c r="I43" s="42" t="s">
        <v>107</v>
      </c>
      <c r="J43" s="34" t="s">
        <v>81</v>
      </c>
      <c r="K43" s="36" t="s">
        <v>210</v>
      </c>
      <c r="L43" s="34">
        <v>73182200</v>
      </c>
      <c r="M43" s="51" t="s">
        <v>42</v>
      </c>
      <c r="N43" s="37" t="s">
        <v>57</v>
      </c>
      <c r="O43" s="34">
        <v>20</v>
      </c>
      <c r="P43" s="34">
        <v>0</v>
      </c>
      <c r="Q43" s="34">
        <v>20</v>
      </c>
      <c r="R43" s="38">
        <v>22.83</v>
      </c>
      <c r="S43" s="38">
        <f t="shared" si="0"/>
        <v>456.59999999999997</v>
      </c>
      <c r="T43" s="39">
        <v>0</v>
      </c>
      <c r="U43" s="39">
        <v>0</v>
      </c>
      <c r="V43" s="40">
        <v>9</v>
      </c>
      <c r="W43" s="40">
        <f t="shared" si="4"/>
        <v>9</v>
      </c>
      <c r="X43" s="40">
        <v>0</v>
      </c>
      <c r="Y43" s="41">
        <f t="shared" si="1"/>
        <v>41.093999999999994</v>
      </c>
      <c r="Z43" s="41">
        <f t="shared" si="2"/>
        <v>41.093999999999994</v>
      </c>
      <c r="AA43" s="41">
        <v>0</v>
      </c>
      <c r="AB43" s="39">
        <v>0</v>
      </c>
      <c r="AC43" s="49"/>
      <c r="AD43" s="31">
        <f t="shared" si="3"/>
        <v>538.78800000000001</v>
      </c>
      <c r="AE43" s="52" t="s">
        <v>44</v>
      </c>
      <c r="AF43" s="32" t="s">
        <v>307</v>
      </c>
      <c r="AG43" s="110" t="s">
        <v>314</v>
      </c>
      <c r="AH43" s="48">
        <v>46121</v>
      </c>
      <c r="AI43" s="34"/>
      <c r="AJ43" s="34"/>
      <c r="AK43" s="34" t="s">
        <v>182</v>
      </c>
      <c r="AL43" s="34" t="s">
        <v>56</v>
      </c>
      <c r="AM43" s="49"/>
      <c r="AN43" s="35">
        <v>9</v>
      </c>
    </row>
    <row r="44" spans="1:40" s="50" customFormat="1" x14ac:dyDescent="0.25">
      <c r="A44" s="97">
        <v>8</v>
      </c>
      <c r="B44" s="34">
        <v>1142</v>
      </c>
      <c r="C44" s="28">
        <v>46113</v>
      </c>
      <c r="D44" s="37" t="s">
        <v>41</v>
      </c>
      <c r="E44" s="43"/>
      <c r="F44" s="28"/>
      <c r="G44" s="44" t="s">
        <v>313</v>
      </c>
      <c r="H44" s="29">
        <v>46112</v>
      </c>
      <c r="I44" s="42" t="s">
        <v>107</v>
      </c>
      <c r="J44" s="34" t="s">
        <v>81</v>
      </c>
      <c r="K44" s="36" t="s">
        <v>211</v>
      </c>
      <c r="L44" s="34">
        <v>73182200</v>
      </c>
      <c r="M44" s="51" t="s">
        <v>42</v>
      </c>
      <c r="N44" s="37" t="s">
        <v>57</v>
      </c>
      <c r="O44" s="34">
        <v>60</v>
      </c>
      <c r="P44" s="34">
        <v>0</v>
      </c>
      <c r="Q44" s="34">
        <v>60</v>
      </c>
      <c r="R44" s="38">
        <v>37.22</v>
      </c>
      <c r="S44" s="38">
        <f t="shared" si="0"/>
        <v>2233.1999999999998</v>
      </c>
      <c r="T44" s="39">
        <v>0</v>
      </c>
      <c r="U44" s="39">
        <v>0</v>
      </c>
      <c r="V44" s="40">
        <v>9</v>
      </c>
      <c r="W44" s="40">
        <f t="shared" si="4"/>
        <v>9</v>
      </c>
      <c r="X44" s="40">
        <v>0</v>
      </c>
      <c r="Y44" s="41">
        <f t="shared" si="1"/>
        <v>200.98799999999997</v>
      </c>
      <c r="Z44" s="41">
        <f t="shared" si="2"/>
        <v>200.98799999999997</v>
      </c>
      <c r="AA44" s="41">
        <v>0</v>
      </c>
      <c r="AB44" s="39">
        <v>0</v>
      </c>
      <c r="AC44" s="49"/>
      <c r="AD44" s="31">
        <f t="shared" si="3"/>
        <v>2635.1759999999995</v>
      </c>
      <c r="AE44" s="52" t="s">
        <v>44</v>
      </c>
      <c r="AF44" s="32" t="s">
        <v>307</v>
      </c>
      <c r="AG44" s="110" t="s">
        <v>314</v>
      </c>
      <c r="AH44" s="48">
        <v>46121</v>
      </c>
      <c r="AI44" s="34"/>
      <c r="AJ44" s="34"/>
      <c r="AK44" s="34" t="s">
        <v>182</v>
      </c>
      <c r="AL44" s="34" t="s">
        <v>56</v>
      </c>
      <c r="AM44" s="49"/>
      <c r="AN44" s="35">
        <v>9</v>
      </c>
    </row>
    <row r="45" spans="1:40" s="50" customFormat="1" x14ac:dyDescent="0.25">
      <c r="A45" s="97">
        <v>8</v>
      </c>
      <c r="B45" s="34">
        <v>1142</v>
      </c>
      <c r="C45" s="28">
        <v>46113</v>
      </c>
      <c r="D45" s="37" t="s">
        <v>41</v>
      </c>
      <c r="E45" s="43"/>
      <c r="F45" s="28"/>
      <c r="G45" s="44" t="s">
        <v>313</v>
      </c>
      <c r="H45" s="29">
        <v>46112</v>
      </c>
      <c r="I45" s="42" t="s">
        <v>107</v>
      </c>
      <c r="J45" s="34" t="s">
        <v>81</v>
      </c>
      <c r="K45" s="36" t="s">
        <v>212</v>
      </c>
      <c r="L45" s="34">
        <v>73182100</v>
      </c>
      <c r="M45" s="51" t="s">
        <v>42</v>
      </c>
      <c r="N45" s="37" t="s">
        <v>57</v>
      </c>
      <c r="O45" s="34">
        <v>18</v>
      </c>
      <c r="P45" s="34">
        <v>0</v>
      </c>
      <c r="Q45" s="34">
        <v>18</v>
      </c>
      <c r="R45" s="38">
        <v>0.93</v>
      </c>
      <c r="S45" s="38">
        <f t="shared" si="0"/>
        <v>16.740000000000002</v>
      </c>
      <c r="T45" s="39">
        <v>0</v>
      </c>
      <c r="U45" s="39">
        <v>0</v>
      </c>
      <c r="V45" s="40">
        <v>9</v>
      </c>
      <c r="W45" s="40">
        <f t="shared" si="4"/>
        <v>9</v>
      </c>
      <c r="X45" s="40">
        <v>0</v>
      </c>
      <c r="Y45" s="41">
        <f t="shared" si="1"/>
        <v>1.5066000000000002</v>
      </c>
      <c r="Z45" s="41">
        <f t="shared" si="2"/>
        <v>1.5066000000000002</v>
      </c>
      <c r="AA45" s="41">
        <v>0</v>
      </c>
      <c r="AB45" s="39">
        <v>0</v>
      </c>
      <c r="AC45" s="49"/>
      <c r="AD45" s="31">
        <f t="shared" si="3"/>
        <v>19.7532</v>
      </c>
      <c r="AE45" s="52" t="s">
        <v>44</v>
      </c>
      <c r="AF45" s="32" t="s">
        <v>307</v>
      </c>
      <c r="AG45" s="110" t="s">
        <v>314</v>
      </c>
      <c r="AH45" s="48">
        <v>46121</v>
      </c>
      <c r="AI45" s="34"/>
      <c r="AJ45" s="34"/>
      <c r="AK45" s="34" t="s">
        <v>182</v>
      </c>
      <c r="AL45" s="34" t="s">
        <v>56</v>
      </c>
      <c r="AM45" s="49"/>
      <c r="AN45" s="35">
        <v>9</v>
      </c>
    </row>
    <row r="46" spans="1:40" s="50" customFormat="1" x14ac:dyDescent="0.25">
      <c r="A46" s="97">
        <v>8</v>
      </c>
      <c r="B46" s="34">
        <v>1142</v>
      </c>
      <c r="C46" s="28">
        <v>46113</v>
      </c>
      <c r="D46" s="37" t="s">
        <v>41</v>
      </c>
      <c r="E46" s="43"/>
      <c r="F46" s="28"/>
      <c r="G46" s="44" t="s">
        <v>313</v>
      </c>
      <c r="H46" s="29">
        <v>46112</v>
      </c>
      <c r="I46" s="42" t="s">
        <v>107</v>
      </c>
      <c r="J46" s="34" t="s">
        <v>81</v>
      </c>
      <c r="K46" s="36" t="s">
        <v>188</v>
      </c>
      <c r="L46" s="34">
        <v>73182100</v>
      </c>
      <c r="M46" s="51" t="s">
        <v>42</v>
      </c>
      <c r="N46" s="37" t="s">
        <v>57</v>
      </c>
      <c r="O46" s="34">
        <v>560</v>
      </c>
      <c r="P46" s="34">
        <v>0</v>
      </c>
      <c r="Q46" s="34">
        <v>560</v>
      </c>
      <c r="R46" s="38">
        <v>2.1800000000000002</v>
      </c>
      <c r="S46" s="38">
        <f t="shared" si="0"/>
        <v>1220.8000000000002</v>
      </c>
      <c r="T46" s="39">
        <v>0</v>
      </c>
      <c r="U46" s="39">
        <v>0</v>
      </c>
      <c r="V46" s="40">
        <v>9</v>
      </c>
      <c r="W46" s="40">
        <f t="shared" si="4"/>
        <v>9</v>
      </c>
      <c r="X46" s="40">
        <v>0</v>
      </c>
      <c r="Y46" s="41">
        <f t="shared" si="1"/>
        <v>109.87200000000001</v>
      </c>
      <c r="Z46" s="41">
        <f t="shared" si="2"/>
        <v>109.87200000000001</v>
      </c>
      <c r="AA46" s="41">
        <v>0</v>
      </c>
      <c r="AB46" s="39">
        <v>0</v>
      </c>
      <c r="AC46" s="49"/>
      <c r="AD46" s="31">
        <f t="shared" si="3"/>
        <v>1440.5440000000003</v>
      </c>
      <c r="AE46" s="52" t="s">
        <v>44</v>
      </c>
      <c r="AF46" s="32" t="s">
        <v>307</v>
      </c>
      <c r="AG46" s="110" t="s">
        <v>314</v>
      </c>
      <c r="AH46" s="48">
        <v>46121</v>
      </c>
      <c r="AI46" s="34"/>
      <c r="AJ46" s="34"/>
      <c r="AK46" s="34" t="s">
        <v>182</v>
      </c>
      <c r="AL46" s="34" t="s">
        <v>56</v>
      </c>
      <c r="AM46" s="49"/>
      <c r="AN46" s="35">
        <v>9</v>
      </c>
    </row>
    <row r="47" spans="1:40" s="50" customFormat="1" x14ac:dyDescent="0.25">
      <c r="A47" s="97">
        <v>8</v>
      </c>
      <c r="B47" s="34">
        <v>1142</v>
      </c>
      <c r="C47" s="28">
        <v>46113</v>
      </c>
      <c r="D47" s="37" t="s">
        <v>41</v>
      </c>
      <c r="E47" s="43"/>
      <c r="F47" s="28"/>
      <c r="G47" s="44" t="s">
        <v>313</v>
      </c>
      <c r="H47" s="29">
        <v>46112</v>
      </c>
      <c r="I47" s="42" t="s">
        <v>107</v>
      </c>
      <c r="J47" s="34" t="s">
        <v>81</v>
      </c>
      <c r="K47" s="36" t="s">
        <v>189</v>
      </c>
      <c r="L47" s="34">
        <v>73182100</v>
      </c>
      <c r="M47" s="51" t="s">
        <v>42</v>
      </c>
      <c r="N47" s="37" t="s">
        <v>57</v>
      </c>
      <c r="O47" s="34">
        <v>20</v>
      </c>
      <c r="P47" s="34">
        <v>0</v>
      </c>
      <c r="Q47" s="34">
        <v>20</v>
      </c>
      <c r="R47" s="38">
        <v>3.79</v>
      </c>
      <c r="S47" s="38">
        <f t="shared" si="0"/>
        <v>75.8</v>
      </c>
      <c r="T47" s="39">
        <v>0</v>
      </c>
      <c r="U47" s="39">
        <v>0</v>
      </c>
      <c r="V47" s="40">
        <v>9</v>
      </c>
      <c r="W47" s="40">
        <f t="shared" si="4"/>
        <v>9</v>
      </c>
      <c r="X47" s="40">
        <v>0</v>
      </c>
      <c r="Y47" s="41">
        <f t="shared" si="1"/>
        <v>6.8219999999999992</v>
      </c>
      <c r="Z47" s="41">
        <f t="shared" si="2"/>
        <v>6.8219999999999992</v>
      </c>
      <c r="AA47" s="41">
        <v>0</v>
      </c>
      <c r="AB47" s="39">
        <v>0</v>
      </c>
      <c r="AC47" s="49"/>
      <c r="AD47" s="31">
        <f t="shared" si="3"/>
        <v>89.444000000000003</v>
      </c>
      <c r="AE47" s="52" t="s">
        <v>44</v>
      </c>
      <c r="AF47" s="32" t="s">
        <v>307</v>
      </c>
      <c r="AG47" s="110" t="s">
        <v>314</v>
      </c>
      <c r="AH47" s="48">
        <v>46121</v>
      </c>
      <c r="AI47" s="34"/>
      <c r="AJ47" s="34"/>
      <c r="AK47" s="34" t="s">
        <v>182</v>
      </c>
      <c r="AL47" s="34" t="s">
        <v>56</v>
      </c>
      <c r="AM47" s="49"/>
      <c r="AN47" s="35">
        <v>9</v>
      </c>
    </row>
    <row r="48" spans="1:40" s="50" customFormat="1" x14ac:dyDescent="0.25">
      <c r="A48" s="97">
        <v>8</v>
      </c>
      <c r="B48" s="34">
        <v>1142</v>
      </c>
      <c r="C48" s="28">
        <v>46113</v>
      </c>
      <c r="D48" s="37" t="s">
        <v>41</v>
      </c>
      <c r="E48" s="43"/>
      <c r="F48" s="28"/>
      <c r="G48" s="44" t="s">
        <v>313</v>
      </c>
      <c r="H48" s="29">
        <v>46112</v>
      </c>
      <c r="I48" s="42" t="s">
        <v>107</v>
      </c>
      <c r="J48" s="34" t="s">
        <v>81</v>
      </c>
      <c r="K48" s="36" t="s">
        <v>213</v>
      </c>
      <c r="L48" s="34">
        <v>73182100</v>
      </c>
      <c r="M48" s="51" t="s">
        <v>42</v>
      </c>
      <c r="N48" s="37" t="s">
        <v>57</v>
      </c>
      <c r="O48" s="34">
        <v>20</v>
      </c>
      <c r="P48" s="34">
        <v>0</v>
      </c>
      <c r="Q48" s="34">
        <v>20</v>
      </c>
      <c r="R48" s="38">
        <v>6.14</v>
      </c>
      <c r="S48" s="38">
        <f t="shared" si="0"/>
        <v>122.8</v>
      </c>
      <c r="T48" s="39">
        <v>0</v>
      </c>
      <c r="U48" s="39">
        <v>0</v>
      </c>
      <c r="V48" s="40">
        <v>9</v>
      </c>
      <c r="W48" s="40">
        <f t="shared" si="4"/>
        <v>9</v>
      </c>
      <c r="X48" s="40">
        <v>0</v>
      </c>
      <c r="Y48" s="41">
        <f t="shared" si="1"/>
        <v>11.052</v>
      </c>
      <c r="Z48" s="41">
        <f t="shared" si="2"/>
        <v>11.052</v>
      </c>
      <c r="AA48" s="41">
        <v>0</v>
      </c>
      <c r="AB48" s="39">
        <v>0</v>
      </c>
      <c r="AC48" s="49"/>
      <c r="AD48" s="31">
        <f t="shared" si="3"/>
        <v>144.904</v>
      </c>
      <c r="AE48" s="52" t="s">
        <v>44</v>
      </c>
      <c r="AF48" s="32" t="s">
        <v>307</v>
      </c>
      <c r="AG48" s="110" t="s">
        <v>314</v>
      </c>
      <c r="AH48" s="48">
        <v>46121</v>
      </c>
      <c r="AI48" s="34"/>
      <c r="AJ48" s="34"/>
      <c r="AK48" s="34" t="s">
        <v>182</v>
      </c>
      <c r="AL48" s="34" t="s">
        <v>56</v>
      </c>
      <c r="AM48" s="49"/>
      <c r="AN48" s="35">
        <v>9</v>
      </c>
    </row>
    <row r="49" spans="1:40" s="50" customFormat="1" x14ac:dyDescent="0.25">
      <c r="A49" s="97">
        <v>8</v>
      </c>
      <c r="B49" s="34">
        <v>1142</v>
      </c>
      <c r="C49" s="28">
        <v>46113</v>
      </c>
      <c r="D49" s="37" t="s">
        <v>41</v>
      </c>
      <c r="E49" s="43"/>
      <c r="F49" s="28"/>
      <c r="G49" s="44" t="s">
        <v>313</v>
      </c>
      <c r="H49" s="29">
        <v>46112</v>
      </c>
      <c r="I49" s="42" t="s">
        <v>107</v>
      </c>
      <c r="J49" s="34" t="s">
        <v>81</v>
      </c>
      <c r="K49" s="36" t="s">
        <v>319</v>
      </c>
      <c r="L49" s="34">
        <v>73182100</v>
      </c>
      <c r="M49" s="51" t="s">
        <v>42</v>
      </c>
      <c r="N49" s="37" t="s">
        <v>57</v>
      </c>
      <c r="O49" s="34">
        <v>20</v>
      </c>
      <c r="P49" s="34">
        <v>0</v>
      </c>
      <c r="Q49" s="34">
        <v>20</v>
      </c>
      <c r="R49" s="38">
        <v>12.49</v>
      </c>
      <c r="S49" s="38">
        <f t="shared" si="0"/>
        <v>249.8</v>
      </c>
      <c r="T49" s="39">
        <v>0</v>
      </c>
      <c r="U49" s="39">
        <v>0</v>
      </c>
      <c r="V49" s="40">
        <v>9</v>
      </c>
      <c r="W49" s="40">
        <f t="shared" si="4"/>
        <v>9</v>
      </c>
      <c r="X49" s="40">
        <v>0</v>
      </c>
      <c r="Y49" s="41">
        <f t="shared" si="1"/>
        <v>22.481999999999999</v>
      </c>
      <c r="Z49" s="41">
        <f t="shared" si="2"/>
        <v>22.481999999999999</v>
      </c>
      <c r="AA49" s="41">
        <v>0</v>
      </c>
      <c r="AB49" s="39">
        <v>0</v>
      </c>
      <c r="AC49" s="49"/>
      <c r="AD49" s="31">
        <f t="shared" si="3"/>
        <v>294.76400000000001</v>
      </c>
      <c r="AE49" s="52" t="s">
        <v>44</v>
      </c>
      <c r="AF49" s="32" t="s">
        <v>307</v>
      </c>
      <c r="AG49" s="110" t="s">
        <v>314</v>
      </c>
      <c r="AH49" s="48">
        <v>46121</v>
      </c>
      <c r="AI49" s="34"/>
      <c r="AJ49" s="34"/>
      <c r="AK49" s="34" t="s">
        <v>182</v>
      </c>
      <c r="AL49" s="34" t="s">
        <v>56</v>
      </c>
      <c r="AM49" s="49"/>
      <c r="AN49" s="35">
        <v>9</v>
      </c>
    </row>
    <row r="50" spans="1:40" s="50" customFormat="1" ht="63.75" x14ac:dyDescent="0.25">
      <c r="A50" s="97">
        <v>9</v>
      </c>
      <c r="B50" s="34">
        <v>1143</v>
      </c>
      <c r="C50" s="28">
        <v>46114</v>
      </c>
      <c r="D50" s="37" t="s">
        <v>41</v>
      </c>
      <c r="E50" s="43"/>
      <c r="F50" s="28"/>
      <c r="G50" s="44" t="s">
        <v>320</v>
      </c>
      <c r="H50" s="29">
        <v>46105</v>
      </c>
      <c r="I50" s="42" t="s">
        <v>174</v>
      </c>
      <c r="J50" s="34" t="s">
        <v>175</v>
      </c>
      <c r="K50" s="36" t="s">
        <v>321</v>
      </c>
      <c r="L50" s="34">
        <v>85059000</v>
      </c>
      <c r="M50" s="51" t="s">
        <v>42</v>
      </c>
      <c r="N50" s="37" t="s">
        <v>43</v>
      </c>
      <c r="O50" s="34">
        <v>1</v>
      </c>
      <c r="P50" s="34">
        <v>0</v>
      </c>
      <c r="Q50" s="34">
        <v>1</v>
      </c>
      <c r="R50" s="38">
        <v>36575</v>
      </c>
      <c r="S50" s="38">
        <f t="shared" si="0"/>
        <v>36575</v>
      </c>
      <c r="T50" s="39">
        <v>0</v>
      </c>
      <c r="U50" s="39">
        <v>0</v>
      </c>
      <c r="V50" s="40">
        <v>0</v>
      </c>
      <c r="W50" s="40">
        <f t="shared" si="4"/>
        <v>0</v>
      </c>
      <c r="X50" s="40">
        <v>18</v>
      </c>
      <c r="Y50" s="41">
        <v>0</v>
      </c>
      <c r="Z50" s="41">
        <v>0</v>
      </c>
      <c r="AA50" s="41">
        <f>(S50+T50+U50)*18%</f>
        <v>6583.5</v>
      </c>
      <c r="AB50" s="39">
        <v>0</v>
      </c>
      <c r="AC50" s="49"/>
      <c r="AD50" s="31">
        <f t="shared" si="3"/>
        <v>43158.5</v>
      </c>
      <c r="AE50" s="52" t="s">
        <v>44</v>
      </c>
      <c r="AF50" s="32" t="s">
        <v>270</v>
      </c>
      <c r="AG50" s="110" t="s">
        <v>322</v>
      </c>
      <c r="AH50" s="48">
        <v>46117</v>
      </c>
      <c r="AI50" s="47" t="s">
        <v>323</v>
      </c>
      <c r="AJ50" s="28">
        <v>46105</v>
      </c>
      <c r="AK50" s="34"/>
      <c r="AL50" s="34" t="s">
        <v>56</v>
      </c>
      <c r="AM50" s="49" t="s">
        <v>324</v>
      </c>
      <c r="AN50" s="35">
        <v>9</v>
      </c>
    </row>
    <row r="51" spans="1:40" s="50" customFormat="1" ht="63.75" x14ac:dyDescent="0.25">
      <c r="A51" s="97">
        <v>10</v>
      </c>
      <c r="B51" s="34">
        <v>1144</v>
      </c>
      <c r="C51" s="28">
        <v>46114</v>
      </c>
      <c r="D51" s="37" t="s">
        <v>41</v>
      </c>
      <c r="E51" s="43"/>
      <c r="F51" s="28"/>
      <c r="G51" s="44" t="s">
        <v>325</v>
      </c>
      <c r="H51" s="29">
        <v>46105</v>
      </c>
      <c r="I51" s="42" t="s">
        <v>174</v>
      </c>
      <c r="J51" s="34" t="s">
        <v>175</v>
      </c>
      <c r="K51" s="36" t="s">
        <v>326</v>
      </c>
      <c r="L51" s="34">
        <v>85059000</v>
      </c>
      <c r="M51" s="51" t="s">
        <v>42</v>
      </c>
      <c r="N51" s="37" t="s">
        <v>43</v>
      </c>
      <c r="O51" s="34">
        <v>1</v>
      </c>
      <c r="P51" s="34">
        <v>0</v>
      </c>
      <c r="Q51" s="34">
        <v>1</v>
      </c>
      <c r="R51" s="38">
        <v>26400</v>
      </c>
      <c r="S51" s="38">
        <f t="shared" si="0"/>
        <v>26400</v>
      </c>
      <c r="T51" s="39">
        <v>0</v>
      </c>
      <c r="U51" s="39">
        <v>0</v>
      </c>
      <c r="V51" s="40">
        <v>0</v>
      </c>
      <c r="W51" s="40">
        <f t="shared" si="4"/>
        <v>0</v>
      </c>
      <c r="X51" s="40">
        <v>18</v>
      </c>
      <c r="Y51" s="41">
        <v>0</v>
      </c>
      <c r="Z51" s="41">
        <v>0</v>
      </c>
      <c r="AA51" s="41">
        <f>(S51+T51+U51)*18%</f>
        <v>4752</v>
      </c>
      <c r="AB51" s="39">
        <v>0</v>
      </c>
      <c r="AC51" s="49"/>
      <c r="AD51" s="31">
        <f t="shared" si="3"/>
        <v>31152</v>
      </c>
      <c r="AE51" s="52" t="s">
        <v>44</v>
      </c>
      <c r="AF51" s="32" t="s">
        <v>259</v>
      </c>
      <c r="AG51" s="110" t="s">
        <v>327</v>
      </c>
      <c r="AH51" s="48">
        <v>46117</v>
      </c>
      <c r="AI51" s="47" t="s">
        <v>323</v>
      </c>
      <c r="AJ51" s="28">
        <v>46105</v>
      </c>
      <c r="AK51" s="34"/>
      <c r="AL51" s="34" t="s">
        <v>56</v>
      </c>
      <c r="AM51" s="49" t="s">
        <v>289</v>
      </c>
      <c r="AN51" s="35">
        <v>9</v>
      </c>
    </row>
    <row r="52" spans="1:40" s="50" customFormat="1" x14ac:dyDescent="0.25">
      <c r="A52" s="97">
        <v>11</v>
      </c>
      <c r="B52" s="34">
        <v>1145</v>
      </c>
      <c r="C52" s="28">
        <v>46114</v>
      </c>
      <c r="D52" s="37"/>
      <c r="E52" s="43" t="s">
        <v>328</v>
      </c>
      <c r="F52" s="28">
        <v>46114</v>
      </c>
      <c r="G52" s="44" t="s">
        <v>457</v>
      </c>
      <c r="H52" s="29">
        <v>46119</v>
      </c>
      <c r="I52" s="42" t="s">
        <v>85</v>
      </c>
      <c r="J52" s="34" t="s">
        <v>86</v>
      </c>
      <c r="K52" s="36" t="s">
        <v>329</v>
      </c>
      <c r="L52" s="34">
        <v>4415</v>
      </c>
      <c r="M52" s="51" t="s">
        <v>42</v>
      </c>
      <c r="N52" s="37" t="s">
        <v>43</v>
      </c>
      <c r="O52" s="34">
        <v>1</v>
      </c>
      <c r="P52" s="34">
        <v>0</v>
      </c>
      <c r="Q52" s="34">
        <v>1</v>
      </c>
      <c r="R52" s="38">
        <v>7700</v>
      </c>
      <c r="S52" s="38">
        <f t="shared" si="0"/>
        <v>7700</v>
      </c>
      <c r="T52" s="39">
        <v>0</v>
      </c>
      <c r="U52" s="39">
        <v>0</v>
      </c>
      <c r="V52" s="40">
        <v>2.5</v>
      </c>
      <c r="W52" s="40">
        <f t="shared" si="4"/>
        <v>2.5</v>
      </c>
      <c r="X52" s="40">
        <v>0</v>
      </c>
      <c r="Y52" s="41">
        <f>(S52+T52+U52)*2.5%</f>
        <v>192.5</v>
      </c>
      <c r="Z52" s="41">
        <f>(S52+T52+U52)*2.5%</f>
        <v>192.5</v>
      </c>
      <c r="AA52" s="41">
        <v>0</v>
      </c>
      <c r="AB52" s="39">
        <v>0</v>
      </c>
      <c r="AC52" s="49"/>
      <c r="AD52" s="31">
        <f t="shared" si="3"/>
        <v>8085</v>
      </c>
      <c r="AE52" s="52" t="s">
        <v>44</v>
      </c>
      <c r="AF52" s="32" t="s">
        <v>449</v>
      </c>
      <c r="AG52" s="110" t="s">
        <v>124</v>
      </c>
      <c r="AH52" s="48">
        <v>46139</v>
      </c>
      <c r="AI52" s="34"/>
      <c r="AJ52" s="34"/>
      <c r="AK52" s="34" t="s">
        <v>70</v>
      </c>
      <c r="AL52" s="34" t="s">
        <v>58</v>
      </c>
      <c r="AM52" s="49"/>
      <c r="AN52" s="35"/>
    </row>
    <row r="53" spans="1:40" s="50" customFormat="1" x14ac:dyDescent="0.25">
      <c r="A53" s="97">
        <v>11</v>
      </c>
      <c r="B53" s="34">
        <v>1145</v>
      </c>
      <c r="C53" s="28">
        <v>46114</v>
      </c>
      <c r="D53" s="37"/>
      <c r="E53" s="43" t="s">
        <v>328</v>
      </c>
      <c r="F53" s="28">
        <v>46114</v>
      </c>
      <c r="G53" s="44" t="s">
        <v>457</v>
      </c>
      <c r="H53" s="29">
        <v>46119</v>
      </c>
      <c r="I53" s="42" t="s">
        <v>85</v>
      </c>
      <c r="J53" s="34" t="s">
        <v>86</v>
      </c>
      <c r="K53" s="36" t="s">
        <v>330</v>
      </c>
      <c r="L53" s="34">
        <v>4415</v>
      </c>
      <c r="M53" s="51" t="s">
        <v>42</v>
      </c>
      <c r="N53" s="37" t="s">
        <v>43</v>
      </c>
      <c r="O53" s="34">
        <v>1</v>
      </c>
      <c r="P53" s="34">
        <v>0</v>
      </c>
      <c r="Q53" s="34">
        <v>1</v>
      </c>
      <c r="R53" s="38">
        <v>3300</v>
      </c>
      <c r="S53" s="38">
        <f t="shared" si="0"/>
        <v>3300</v>
      </c>
      <c r="T53" s="39">
        <v>0</v>
      </c>
      <c r="U53" s="39">
        <v>0</v>
      </c>
      <c r="V53" s="40">
        <v>2.5</v>
      </c>
      <c r="W53" s="40">
        <f t="shared" si="4"/>
        <v>2.5</v>
      </c>
      <c r="X53" s="40">
        <v>0</v>
      </c>
      <c r="Y53" s="41">
        <f>(S53+T53+U53)*2.5%</f>
        <v>82.5</v>
      </c>
      <c r="Z53" s="41">
        <f>(S53+T53+U53)*2.5%</f>
        <v>82.5</v>
      </c>
      <c r="AA53" s="41">
        <v>0</v>
      </c>
      <c r="AB53" s="39">
        <v>0</v>
      </c>
      <c r="AC53" s="49"/>
      <c r="AD53" s="31">
        <f t="shared" si="3"/>
        <v>3465</v>
      </c>
      <c r="AE53" s="52" t="s">
        <v>44</v>
      </c>
      <c r="AF53" s="32" t="s">
        <v>449</v>
      </c>
      <c r="AG53" s="110" t="s">
        <v>124</v>
      </c>
      <c r="AH53" s="48">
        <v>46139</v>
      </c>
      <c r="AI53" s="34"/>
      <c r="AJ53" s="34"/>
      <c r="AK53" s="34" t="s">
        <v>70</v>
      </c>
      <c r="AL53" s="34" t="s">
        <v>58</v>
      </c>
      <c r="AM53" s="49"/>
      <c r="AN53" s="35"/>
    </row>
    <row r="54" spans="1:40" s="50" customFormat="1" x14ac:dyDescent="0.25">
      <c r="A54" s="97">
        <v>12</v>
      </c>
      <c r="B54" s="34">
        <v>1146</v>
      </c>
      <c r="C54" s="28">
        <v>46114</v>
      </c>
      <c r="D54" s="37"/>
      <c r="E54" s="43">
        <v>764</v>
      </c>
      <c r="F54" s="28">
        <v>46114</v>
      </c>
      <c r="G54" s="44"/>
      <c r="H54" s="29"/>
      <c r="I54" s="42" t="s">
        <v>159</v>
      </c>
      <c r="J54" s="34"/>
      <c r="K54" s="36" t="s">
        <v>331</v>
      </c>
      <c r="L54" s="34"/>
      <c r="M54" s="51"/>
      <c r="N54" s="37" t="s">
        <v>50</v>
      </c>
      <c r="O54" s="34">
        <v>8080</v>
      </c>
      <c r="P54" s="34">
        <v>0</v>
      </c>
      <c r="Q54" s="34">
        <v>8080</v>
      </c>
      <c r="R54" s="38"/>
      <c r="S54" s="38">
        <f t="shared" si="0"/>
        <v>0</v>
      </c>
      <c r="T54" s="39">
        <v>0</v>
      </c>
      <c r="U54" s="39">
        <v>0</v>
      </c>
      <c r="V54" s="40">
        <v>0</v>
      </c>
      <c r="W54" s="40">
        <f t="shared" si="4"/>
        <v>0</v>
      </c>
      <c r="X54" s="40">
        <v>0</v>
      </c>
      <c r="Y54" s="41">
        <f t="shared" ref="Y54:Y67" si="5">(S54+T54+U54)*9%</f>
        <v>0</v>
      </c>
      <c r="Z54" s="41">
        <f t="shared" ref="Z54:Z67" si="6">(S54+T54+U54)*9%</f>
        <v>0</v>
      </c>
      <c r="AA54" s="41">
        <f t="shared" ref="AA54:AA55" si="7">(S54+T54+U54)*18%</f>
        <v>0</v>
      </c>
      <c r="AB54" s="39">
        <v>0</v>
      </c>
      <c r="AC54" s="49"/>
      <c r="AD54" s="31">
        <f t="shared" si="3"/>
        <v>0</v>
      </c>
      <c r="AE54" s="52"/>
      <c r="AF54" s="32"/>
      <c r="AG54" s="33"/>
      <c r="AH54" s="48"/>
      <c r="AI54" s="34"/>
      <c r="AJ54" s="34"/>
      <c r="AK54" s="34" t="s">
        <v>223</v>
      </c>
      <c r="AL54" s="34" t="s">
        <v>56</v>
      </c>
      <c r="AM54" s="56" t="s">
        <v>240</v>
      </c>
      <c r="AN54" s="35"/>
    </row>
    <row r="55" spans="1:40" s="50" customFormat="1" x14ac:dyDescent="0.25">
      <c r="A55" s="97">
        <v>13</v>
      </c>
      <c r="B55" s="34">
        <v>1147</v>
      </c>
      <c r="C55" s="28">
        <v>46114</v>
      </c>
      <c r="D55" s="37"/>
      <c r="E55" s="43">
        <v>766</v>
      </c>
      <c r="F55" s="28">
        <v>46114</v>
      </c>
      <c r="G55" s="44"/>
      <c r="H55" s="29"/>
      <c r="I55" s="42" t="s">
        <v>159</v>
      </c>
      <c r="J55" s="34"/>
      <c r="K55" s="36" t="s">
        <v>332</v>
      </c>
      <c r="L55" s="34"/>
      <c r="M55" s="51"/>
      <c r="N55" s="37" t="s">
        <v>50</v>
      </c>
      <c r="O55" s="34">
        <v>4730</v>
      </c>
      <c r="P55" s="34">
        <v>0</v>
      </c>
      <c r="Q55" s="34">
        <v>4730</v>
      </c>
      <c r="R55" s="38"/>
      <c r="S55" s="38">
        <f t="shared" si="0"/>
        <v>0</v>
      </c>
      <c r="T55" s="39">
        <v>0</v>
      </c>
      <c r="U55" s="39">
        <v>0</v>
      </c>
      <c r="V55" s="40">
        <v>0</v>
      </c>
      <c r="W55" s="40">
        <f t="shared" si="4"/>
        <v>0</v>
      </c>
      <c r="X55" s="40">
        <v>0</v>
      </c>
      <c r="Y55" s="41">
        <f t="shared" si="5"/>
        <v>0</v>
      </c>
      <c r="Z55" s="41">
        <f t="shared" si="6"/>
        <v>0</v>
      </c>
      <c r="AA55" s="41">
        <f t="shared" si="7"/>
        <v>0</v>
      </c>
      <c r="AB55" s="39">
        <v>0</v>
      </c>
      <c r="AC55" s="49"/>
      <c r="AD55" s="31">
        <f t="shared" si="3"/>
        <v>0</v>
      </c>
      <c r="AE55" s="52"/>
      <c r="AF55" s="32"/>
      <c r="AG55" s="33"/>
      <c r="AH55" s="48"/>
      <c r="AI55" s="34"/>
      <c r="AJ55" s="34"/>
      <c r="AK55" s="34" t="s">
        <v>216</v>
      </c>
      <c r="AL55" s="34" t="s">
        <v>56</v>
      </c>
      <c r="AM55" s="56" t="s">
        <v>240</v>
      </c>
      <c r="AN55" s="35"/>
    </row>
    <row r="56" spans="1:40" s="50" customFormat="1" x14ac:dyDescent="0.25">
      <c r="A56" s="97">
        <v>14</v>
      </c>
      <c r="B56" s="34">
        <v>1148</v>
      </c>
      <c r="C56" s="28">
        <v>46117</v>
      </c>
      <c r="D56" s="37"/>
      <c r="E56" s="43" t="s">
        <v>333</v>
      </c>
      <c r="F56" s="28">
        <v>46117</v>
      </c>
      <c r="G56" s="44" t="s">
        <v>458</v>
      </c>
      <c r="H56" s="29">
        <v>46120</v>
      </c>
      <c r="I56" s="42" t="s">
        <v>133</v>
      </c>
      <c r="J56" s="34" t="s">
        <v>134</v>
      </c>
      <c r="K56" s="36" t="s">
        <v>334</v>
      </c>
      <c r="L56" s="34">
        <v>44151000</v>
      </c>
      <c r="M56" s="51" t="s">
        <v>42</v>
      </c>
      <c r="N56" s="37" t="s">
        <v>43</v>
      </c>
      <c r="O56" s="34">
        <v>4</v>
      </c>
      <c r="P56" s="34">
        <v>0</v>
      </c>
      <c r="Q56" s="34">
        <v>4</v>
      </c>
      <c r="R56" s="38">
        <v>13000</v>
      </c>
      <c r="S56" s="38">
        <f t="shared" si="0"/>
        <v>52000</v>
      </c>
      <c r="T56" s="39">
        <v>0</v>
      </c>
      <c r="U56" s="39">
        <v>0</v>
      </c>
      <c r="V56" s="40">
        <v>2.5</v>
      </c>
      <c r="W56" s="40">
        <f t="shared" si="4"/>
        <v>2.5</v>
      </c>
      <c r="X56" s="40">
        <v>0</v>
      </c>
      <c r="Y56" s="41">
        <f>(S56+T56+U56)*2.5%</f>
        <v>1300</v>
      </c>
      <c r="Z56" s="41">
        <f>(S56+T56+U56)*2.5%</f>
        <v>1300</v>
      </c>
      <c r="AA56" s="41">
        <v>0</v>
      </c>
      <c r="AB56" s="39">
        <v>0</v>
      </c>
      <c r="AC56" s="49"/>
      <c r="AD56" s="31">
        <f t="shared" si="3"/>
        <v>54600</v>
      </c>
      <c r="AE56" s="52" t="s">
        <v>44</v>
      </c>
      <c r="AF56" s="32" t="s">
        <v>450</v>
      </c>
      <c r="AG56" s="33"/>
      <c r="AH56" s="48"/>
      <c r="AI56" s="34"/>
      <c r="AJ56" s="34"/>
      <c r="AK56" s="34" t="s">
        <v>169</v>
      </c>
      <c r="AL56" s="34" t="s">
        <v>58</v>
      </c>
      <c r="AM56" s="49"/>
      <c r="AN56" s="35"/>
    </row>
    <row r="57" spans="1:40" s="50" customFormat="1" x14ac:dyDescent="0.25">
      <c r="A57" s="97">
        <v>14</v>
      </c>
      <c r="B57" s="34">
        <v>1148</v>
      </c>
      <c r="C57" s="28">
        <v>46117</v>
      </c>
      <c r="D57" s="37"/>
      <c r="E57" s="43" t="s">
        <v>333</v>
      </c>
      <c r="F57" s="28">
        <v>46117</v>
      </c>
      <c r="G57" s="44" t="s">
        <v>458</v>
      </c>
      <c r="H57" s="29">
        <v>46120</v>
      </c>
      <c r="I57" s="42" t="s">
        <v>133</v>
      </c>
      <c r="J57" s="34" t="s">
        <v>134</v>
      </c>
      <c r="K57" s="36" t="s">
        <v>335</v>
      </c>
      <c r="L57" s="34">
        <v>44151000</v>
      </c>
      <c r="M57" s="51" t="s">
        <v>42</v>
      </c>
      <c r="N57" s="37" t="s">
        <v>43</v>
      </c>
      <c r="O57" s="34">
        <v>2</v>
      </c>
      <c r="P57" s="34">
        <v>0</v>
      </c>
      <c r="Q57" s="34">
        <v>2</v>
      </c>
      <c r="R57" s="38">
        <v>9000</v>
      </c>
      <c r="S57" s="38">
        <f t="shared" si="0"/>
        <v>18000</v>
      </c>
      <c r="T57" s="39">
        <v>0</v>
      </c>
      <c r="U57" s="39">
        <v>0</v>
      </c>
      <c r="V57" s="40">
        <v>2.5</v>
      </c>
      <c r="W57" s="40">
        <f t="shared" si="4"/>
        <v>2.5</v>
      </c>
      <c r="X57" s="40">
        <v>0</v>
      </c>
      <c r="Y57" s="41">
        <f t="shared" ref="Y57:Y59" si="8">(S57+T57+U57)*2.5%</f>
        <v>450</v>
      </c>
      <c r="Z57" s="41">
        <f t="shared" ref="Z57:Z59" si="9">(S57+T57+U57)*2.5%</f>
        <v>450</v>
      </c>
      <c r="AA57" s="41">
        <v>0</v>
      </c>
      <c r="AB57" s="39">
        <v>0</v>
      </c>
      <c r="AC57" s="49"/>
      <c r="AD57" s="31">
        <f t="shared" si="3"/>
        <v>18900</v>
      </c>
      <c r="AE57" s="52" t="s">
        <v>44</v>
      </c>
      <c r="AF57" s="32" t="s">
        <v>450</v>
      </c>
      <c r="AG57" s="33"/>
      <c r="AH57" s="48"/>
      <c r="AI57" s="34"/>
      <c r="AJ57" s="34"/>
      <c r="AK57" s="34" t="s">
        <v>169</v>
      </c>
      <c r="AL57" s="34" t="s">
        <v>58</v>
      </c>
      <c r="AM57" s="49"/>
      <c r="AN57" s="35"/>
    </row>
    <row r="58" spans="1:40" s="50" customFormat="1" x14ac:dyDescent="0.25">
      <c r="A58" s="97">
        <v>14</v>
      </c>
      <c r="B58" s="34">
        <v>1148</v>
      </c>
      <c r="C58" s="28">
        <v>46117</v>
      </c>
      <c r="D58" s="37"/>
      <c r="E58" s="43" t="s">
        <v>333</v>
      </c>
      <c r="F58" s="28">
        <v>46117</v>
      </c>
      <c r="G58" s="44" t="s">
        <v>458</v>
      </c>
      <c r="H58" s="29">
        <v>46120</v>
      </c>
      <c r="I58" s="42" t="s">
        <v>133</v>
      </c>
      <c r="J58" s="34" t="s">
        <v>134</v>
      </c>
      <c r="K58" s="36" t="s">
        <v>336</v>
      </c>
      <c r="L58" s="34">
        <v>44151000</v>
      </c>
      <c r="M58" s="51" t="s">
        <v>42</v>
      </c>
      <c r="N58" s="37" t="s">
        <v>43</v>
      </c>
      <c r="O58" s="34">
        <v>1</v>
      </c>
      <c r="P58" s="34">
        <v>0</v>
      </c>
      <c r="Q58" s="34">
        <v>1</v>
      </c>
      <c r="R58" s="38">
        <v>5500</v>
      </c>
      <c r="S58" s="38">
        <f t="shared" si="0"/>
        <v>5500</v>
      </c>
      <c r="T58" s="39">
        <v>0</v>
      </c>
      <c r="U58" s="39">
        <v>0</v>
      </c>
      <c r="V58" s="40">
        <v>2.5</v>
      </c>
      <c r="W58" s="40">
        <f t="shared" si="4"/>
        <v>2.5</v>
      </c>
      <c r="X58" s="40">
        <v>0</v>
      </c>
      <c r="Y58" s="41">
        <f t="shared" si="8"/>
        <v>137.5</v>
      </c>
      <c r="Z58" s="41">
        <f t="shared" si="9"/>
        <v>137.5</v>
      </c>
      <c r="AA58" s="41">
        <v>0</v>
      </c>
      <c r="AB58" s="39">
        <v>0</v>
      </c>
      <c r="AC58" s="49"/>
      <c r="AD58" s="31">
        <f t="shared" si="3"/>
        <v>5775</v>
      </c>
      <c r="AE58" s="52" t="s">
        <v>44</v>
      </c>
      <c r="AF58" s="32" t="s">
        <v>450</v>
      </c>
      <c r="AG58" s="33"/>
      <c r="AH58" s="48"/>
      <c r="AI58" s="34"/>
      <c r="AJ58" s="34"/>
      <c r="AK58" s="34" t="s">
        <v>169</v>
      </c>
      <c r="AL58" s="34" t="s">
        <v>58</v>
      </c>
      <c r="AM58" s="49"/>
      <c r="AN58" s="35"/>
    </row>
    <row r="59" spans="1:40" s="50" customFormat="1" x14ac:dyDescent="0.25">
      <c r="A59" s="97">
        <v>14</v>
      </c>
      <c r="B59" s="34">
        <v>1148</v>
      </c>
      <c r="C59" s="28">
        <v>46117</v>
      </c>
      <c r="D59" s="37"/>
      <c r="E59" s="43" t="s">
        <v>333</v>
      </c>
      <c r="F59" s="28">
        <v>46117</v>
      </c>
      <c r="G59" s="44" t="s">
        <v>458</v>
      </c>
      <c r="H59" s="29">
        <v>46120</v>
      </c>
      <c r="I59" s="42" t="s">
        <v>133</v>
      </c>
      <c r="J59" s="34" t="s">
        <v>134</v>
      </c>
      <c r="K59" s="36" t="s">
        <v>337</v>
      </c>
      <c r="L59" s="34">
        <v>44151000</v>
      </c>
      <c r="M59" s="51" t="s">
        <v>42</v>
      </c>
      <c r="N59" s="37" t="s">
        <v>43</v>
      </c>
      <c r="O59" s="34">
        <v>1</v>
      </c>
      <c r="P59" s="34">
        <v>0</v>
      </c>
      <c r="Q59" s="34">
        <v>1</v>
      </c>
      <c r="R59" s="38">
        <v>8000</v>
      </c>
      <c r="S59" s="38">
        <f t="shared" si="0"/>
        <v>8000</v>
      </c>
      <c r="T59" s="39">
        <v>0</v>
      </c>
      <c r="U59" s="39">
        <v>0</v>
      </c>
      <c r="V59" s="40">
        <v>2.5</v>
      </c>
      <c r="W59" s="40">
        <f t="shared" si="4"/>
        <v>2.5</v>
      </c>
      <c r="X59" s="40">
        <v>0</v>
      </c>
      <c r="Y59" s="41">
        <f t="shared" si="8"/>
        <v>200</v>
      </c>
      <c r="Z59" s="41">
        <f t="shared" si="9"/>
        <v>200</v>
      </c>
      <c r="AA59" s="41">
        <v>0</v>
      </c>
      <c r="AB59" s="39">
        <v>0</v>
      </c>
      <c r="AC59" s="49"/>
      <c r="AD59" s="31">
        <f t="shared" si="3"/>
        <v>8400</v>
      </c>
      <c r="AE59" s="52" t="s">
        <v>44</v>
      </c>
      <c r="AF59" s="32" t="s">
        <v>450</v>
      </c>
      <c r="AG59" s="33"/>
      <c r="AH59" s="48"/>
      <c r="AI59" s="34"/>
      <c r="AJ59" s="34"/>
      <c r="AK59" s="34" t="s">
        <v>169</v>
      </c>
      <c r="AL59" s="34" t="s">
        <v>58</v>
      </c>
      <c r="AM59" s="49"/>
      <c r="AN59" s="35"/>
    </row>
    <row r="60" spans="1:40" s="50" customFormat="1" x14ac:dyDescent="0.25">
      <c r="A60" s="97">
        <v>15</v>
      </c>
      <c r="B60" s="34">
        <v>1149</v>
      </c>
      <c r="C60" s="28">
        <v>46117</v>
      </c>
      <c r="D60" s="37" t="s">
        <v>41</v>
      </c>
      <c r="E60" s="43"/>
      <c r="F60" s="28"/>
      <c r="G60" s="44" t="s">
        <v>280</v>
      </c>
      <c r="H60" s="29">
        <v>46117</v>
      </c>
      <c r="I60" s="42" t="s">
        <v>170</v>
      </c>
      <c r="J60" s="34" t="s">
        <v>226</v>
      </c>
      <c r="K60" s="36" t="s">
        <v>338</v>
      </c>
      <c r="L60" s="34">
        <v>8479</v>
      </c>
      <c r="M60" s="51" t="s">
        <v>42</v>
      </c>
      <c r="N60" s="37" t="s">
        <v>43</v>
      </c>
      <c r="O60" s="34">
        <v>1</v>
      </c>
      <c r="P60" s="34">
        <v>0</v>
      </c>
      <c r="Q60" s="34">
        <v>1</v>
      </c>
      <c r="R60" s="38">
        <v>123000</v>
      </c>
      <c r="S60" s="38">
        <f t="shared" si="0"/>
        <v>123000</v>
      </c>
      <c r="T60" s="39">
        <v>0</v>
      </c>
      <c r="U60" s="39">
        <v>0</v>
      </c>
      <c r="V60" s="40">
        <v>9</v>
      </c>
      <c r="W60" s="40">
        <f t="shared" si="4"/>
        <v>9</v>
      </c>
      <c r="X60" s="40">
        <v>0</v>
      </c>
      <c r="Y60" s="41">
        <f t="shared" si="5"/>
        <v>11070</v>
      </c>
      <c r="Z60" s="41">
        <f t="shared" si="6"/>
        <v>11070</v>
      </c>
      <c r="AA60" s="41">
        <v>0</v>
      </c>
      <c r="AB60" s="39">
        <v>0</v>
      </c>
      <c r="AC60" s="49"/>
      <c r="AD60" s="31">
        <f t="shared" si="3"/>
        <v>145140</v>
      </c>
      <c r="AE60" s="52" t="s">
        <v>44</v>
      </c>
      <c r="AF60" s="32" t="s">
        <v>231</v>
      </c>
      <c r="AG60" s="110" t="s">
        <v>281</v>
      </c>
      <c r="AH60" s="48">
        <v>46119</v>
      </c>
      <c r="AI60" s="34"/>
      <c r="AJ60" s="34"/>
      <c r="AK60" s="34" t="s">
        <v>282</v>
      </c>
      <c r="AL60" s="34" t="s">
        <v>56</v>
      </c>
      <c r="AM60" s="34" t="s">
        <v>230</v>
      </c>
      <c r="AN60" s="35">
        <v>9</v>
      </c>
    </row>
    <row r="61" spans="1:40" s="50" customFormat="1" x14ac:dyDescent="0.25">
      <c r="A61" s="97">
        <v>16</v>
      </c>
      <c r="B61" s="34">
        <v>1150</v>
      </c>
      <c r="C61" s="28">
        <v>46117</v>
      </c>
      <c r="D61" s="37"/>
      <c r="E61" s="43" t="s">
        <v>339</v>
      </c>
      <c r="F61" s="28">
        <v>46116</v>
      </c>
      <c r="G61" s="44" t="s">
        <v>340</v>
      </c>
      <c r="H61" s="29">
        <v>46116</v>
      </c>
      <c r="I61" s="42" t="s">
        <v>170</v>
      </c>
      <c r="J61" s="34" t="s">
        <v>226</v>
      </c>
      <c r="K61" s="36" t="s">
        <v>341</v>
      </c>
      <c r="L61" s="34">
        <v>8479</v>
      </c>
      <c r="M61" s="51" t="s">
        <v>42</v>
      </c>
      <c r="N61" s="37" t="s">
        <v>43</v>
      </c>
      <c r="O61" s="34">
        <v>1</v>
      </c>
      <c r="P61" s="34">
        <v>0</v>
      </c>
      <c r="Q61" s="34">
        <v>1</v>
      </c>
      <c r="R61" s="38">
        <v>70000</v>
      </c>
      <c r="S61" s="38">
        <f t="shared" si="0"/>
        <v>70000</v>
      </c>
      <c r="T61" s="39">
        <v>3000</v>
      </c>
      <c r="U61" s="39">
        <v>0</v>
      </c>
      <c r="V61" s="40">
        <v>9</v>
      </c>
      <c r="W61" s="40">
        <f t="shared" si="4"/>
        <v>9</v>
      </c>
      <c r="X61" s="40">
        <v>0</v>
      </c>
      <c r="Y61" s="41">
        <f t="shared" si="5"/>
        <v>6570</v>
      </c>
      <c r="Z61" s="41">
        <f t="shared" si="6"/>
        <v>6570</v>
      </c>
      <c r="AA61" s="41">
        <v>0</v>
      </c>
      <c r="AB61" s="39">
        <v>0</v>
      </c>
      <c r="AC61" s="49"/>
      <c r="AD61" s="31">
        <f t="shared" si="3"/>
        <v>86140</v>
      </c>
      <c r="AE61" s="52" t="s">
        <v>44</v>
      </c>
      <c r="AF61" s="32" t="s">
        <v>208</v>
      </c>
      <c r="AG61" s="110" t="s">
        <v>342</v>
      </c>
      <c r="AH61" s="48">
        <v>46119</v>
      </c>
      <c r="AI61" s="34"/>
      <c r="AJ61" s="34"/>
      <c r="AK61" s="34" t="s">
        <v>109</v>
      </c>
      <c r="AL61" s="34" t="s">
        <v>56</v>
      </c>
      <c r="AM61" s="34" t="s">
        <v>229</v>
      </c>
      <c r="AN61" s="35">
        <v>9</v>
      </c>
    </row>
    <row r="62" spans="1:40" s="50" customFormat="1" x14ac:dyDescent="0.25">
      <c r="A62" s="97">
        <v>17</v>
      </c>
      <c r="B62" s="34">
        <v>1151</v>
      </c>
      <c r="C62" s="28">
        <v>46118</v>
      </c>
      <c r="D62" s="37" t="s">
        <v>41</v>
      </c>
      <c r="E62" s="43"/>
      <c r="F62" s="28"/>
      <c r="G62" s="44" t="s">
        <v>343</v>
      </c>
      <c r="H62" s="29">
        <v>46118</v>
      </c>
      <c r="I62" s="42" t="s">
        <v>67</v>
      </c>
      <c r="J62" s="34" t="s">
        <v>68</v>
      </c>
      <c r="K62" s="30" t="s">
        <v>165</v>
      </c>
      <c r="L62" s="34">
        <v>28044090</v>
      </c>
      <c r="M62" s="51" t="s">
        <v>42</v>
      </c>
      <c r="N62" s="37" t="s">
        <v>71</v>
      </c>
      <c r="O62" s="34">
        <v>42</v>
      </c>
      <c r="P62" s="34">
        <v>0</v>
      </c>
      <c r="Q62" s="34">
        <v>42</v>
      </c>
      <c r="R62" s="38">
        <v>28</v>
      </c>
      <c r="S62" s="38">
        <f t="shared" si="0"/>
        <v>1176</v>
      </c>
      <c r="T62" s="39">
        <v>800</v>
      </c>
      <c r="U62" s="39">
        <v>0</v>
      </c>
      <c r="V62" s="40">
        <v>9</v>
      </c>
      <c r="W62" s="40">
        <f t="shared" si="4"/>
        <v>9</v>
      </c>
      <c r="X62" s="40">
        <v>0</v>
      </c>
      <c r="Y62" s="41">
        <f t="shared" si="5"/>
        <v>177.84</v>
      </c>
      <c r="Z62" s="41">
        <f t="shared" si="6"/>
        <v>177.84</v>
      </c>
      <c r="AA62" s="41">
        <v>0</v>
      </c>
      <c r="AB62" s="39">
        <v>0</v>
      </c>
      <c r="AC62" s="49"/>
      <c r="AD62" s="31">
        <f t="shared" si="3"/>
        <v>2331.6800000000003</v>
      </c>
      <c r="AE62" s="52" t="s">
        <v>44</v>
      </c>
      <c r="AF62" s="32" t="s">
        <v>69</v>
      </c>
      <c r="AG62" s="33" t="s">
        <v>69</v>
      </c>
      <c r="AH62" s="48"/>
      <c r="AI62" s="34"/>
      <c r="AJ62" s="34"/>
      <c r="AK62" s="34" t="s">
        <v>70</v>
      </c>
      <c r="AL62" s="34" t="s">
        <v>56</v>
      </c>
      <c r="AM62" s="49"/>
      <c r="AN62" s="35"/>
    </row>
    <row r="63" spans="1:40" s="50" customFormat="1" x14ac:dyDescent="0.25">
      <c r="A63" s="97">
        <v>17</v>
      </c>
      <c r="B63" s="34">
        <v>1151</v>
      </c>
      <c r="C63" s="28">
        <v>46118</v>
      </c>
      <c r="D63" s="37" t="s">
        <v>41</v>
      </c>
      <c r="E63" s="43"/>
      <c r="F63" s="28"/>
      <c r="G63" s="44" t="s">
        <v>343</v>
      </c>
      <c r="H63" s="29">
        <v>46118</v>
      </c>
      <c r="I63" s="42" t="s">
        <v>67</v>
      </c>
      <c r="J63" s="34" t="s">
        <v>68</v>
      </c>
      <c r="K63" s="30" t="s">
        <v>143</v>
      </c>
      <c r="L63" s="34">
        <v>28112190</v>
      </c>
      <c r="M63" s="51" t="s">
        <v>42</v>
      </c>
      <c r="N63" s="37" t="s">
        <v>50</v>
      </c>
      <c r="O63" s="34">
        <v>60</v>
      </c>
      <c r="P63" s="34">
        <v>0</v>
      </c>
      <c r="Q63" s="34">
        <v>60</v>
      </c>
      <c r="R63" s="38">
        <v>30</v>
      </c>
      <c r="S63" s="38">
        <f t="shared" si="0"/>
        <v>1800</v>
      </c>
      <c r="T63" s="39">
        <v>0</v>
      </c>
      <c r="U63" s="39">
        <v>0</v>
      </c>
      <c r="V63" s="40">
        <v>9</v>
      </c>
      <c r="W63" s="40">
        <f t="shared" si="4"/>
        <v>9</v>
      </c>
      <c r="X63" s="40">
        <v>0</v>
      </c>
      <c r="Y63" s="41">
        <f t="shared" si="5"/>
        <v>162</v>
      </c>
      <c r="Z63" s="41">
        <f t="shared" si="6"/>
        <v>162</v>
      </c>
      <c r="AA63" s="41">
        <v>0</v>
      </c>
      <c r="AB63" s="39">
        <v>0</v>
      </c>
      <c r="AC63" s="49"/>
      <c r="AD63" s="31">
        <f t="shared" si="3"/>
        <v>2124</v>
      </c>
      <c r="AE63" s="52" t="s">
        <v>44</v>
      </c>
      <c r="AF63" s="32" t="s">
        <v>69</v>
      </c>
      <c r="AG63" s="33" t="s">
        <v>69</v>
      </c>
      <c r="AH63" s="48"/>
      <c r="AI63" s="34"/>
      <c r="AJ63" s="34"/>
      <c r="AK63" s="34" t="s">
        <v>70</v>
      </c>
      <c r="AL63" s="34" t="s">
        <v>56</v>
      </c>
      <c r="AM63" s="49"/>
      <c r="AN63" s="35"/>
    </row>
    <row r="64" spans="1:40" s="50" customFormat="1" x14ac:dyDescent="0.25">
      <c r="A64" s="97">
        <v>18</v>
      </c>
      <c r="B64" s="34">
        <v>1151</v>
      </c>
      <c r="C64" s="28">
        <v>46118</v>
      </c>
      <c r="D64" s="37" t="s">
        <v>41</v>
      </c>
      <c r="E64" s="43"/>
      <c r="F64" s="28"/>
      <c r="G64" s="44" t="s">
        <v>344</v>
      </c>
      <c r="H64" s="29">
        <v>46118</v>
      </c>
      <c r="I64" s="42" t="s">
        <v>67</v>
      </c>
      <c r="J64" s="34" t="s">
        <v>68</v>
      </c>
      <c r="K64" s="36" t="s">
        <v>244</v>
      </c>
      <c r="L64" s="34"/>
      <c r="M64" s="51" t="s">
        <v>42</v>
      </c>
      <c r="N64" s="37" t="s">
        <v>43</v>
      </c>
      <c r="O64" s="34">
        <v>1</v>
      </c>
      <c r="P64" s="34">
        <v>0</v>
      </c>
      <c r="Q64" s="34">
        <v>1</v>
      </c>
      <c r="R64" s="38">
        <v>330</v>
      </c>
      <c r="S64" s="38">
        <f t="shared" si="0"/>
        <v>330</v>
      </c>
      <c r="T64" s="39">
        <v>0</v>
      </c>
      <c r="U64" s="39">
        <v>0</v>
      </c>
      <c r="V64" s="40">
        <v>9</v>
      </c>
      <c r="W64" s="40">
        <f t="shared" si="4"/>
        <v>9</v>
      </c>
      <c r="X64" s="40">
        <v>0</v>
      </c>
      <c r="Y64" s="41">
        <f t="shared" si="5"/>
        <v>29.7</v>
      </c>
      <c r="Z64" s="41">
        <f t="shared" si="6"/>
        <v>29.7</v>
      </c>
      <c r="AA64" s="41">
        <v>0</v>
      </c>
      <c r="AB64" s="39">
        <v>0</v>
      </c>
      <c r="AC64" s="49"/>
      <c r="AD64" s="31">
        <f t="shared" si="3"/>
        <v>389.4</v>
      </c>
      <c r="AE64" s="52" t="s">
        <v>44</v>
      </c>
      <c r="AF64" s="32" t="s">
        <v>69</v>
      </c>
      <c r="AG64" s="33" t="s">
        <v>69</v>
      </c>
      <c r="AH64" s="48"/>
      <c r="AI64" s="34"/>
      <c r="AJ64" s="34"/>
      <c r="AK64" s="34" t="s">
        <v>70</v>
      </c>
      <c r="AL64" s="34" t="s">
        <v>56</v>
      </c>
      <c r="AM64" s="49"/>
      <c r="AN64" s="35"/>
    </row>
    <row r="65" spans="1:40" s="50" customFormat="1" x14ac:dyDescent="0.25">
      <c r="A65" s="97">
        <v>19</v>
      </c>
      <c r="B65" s="34">
        <v>1152</v>
      </c>
      <c r="C65" s="28">
        <v>46118</v>
      </c>
      <c r="D65" s="37"/>
      <c r="E65" s="43" t="s">
        <v>345</v>
      </c>
      <c r="F65" s="28">
        <v>46118</v>
      </c>
      <c r="G65" s="44"/>
      <c r="H65" s="29"/>
      <c r="I65" s="42" t="s">
        <v>159</v>
      </c>
      <c r="J65" s="34"/>
      <c r="K65" s="36" t="s">
        <v>346</v>
      </c>
      <c r="L65" s="34"/>
      <c r="M65" s="51" t="s">
        <v>42</v>
      </c>
      <c r="N65" s="37" t="s">
        <v>50</v>
      </c>
      <c r="O65" s="34">
        <v>6710</v>
      </c>
      <c r="P65" s="34">
        <v>0</v>
      </c>
      <c r="Q65" s="34">
        <v>6710</v>
      </c>
      <c r="R65" s="38"/>
      <c r="S65" s="38">
        <f t="shared" si="0"/>
        <v>0</v>
      </c>
      <c r="T65" s="39">
        <v>0</v>
      </c>
      <c r="U65" s="39">
        <v>0</v>
      </c>
      <c r="V65" s="40">
        <v>0</v>
      </c>
      <c r="W65" s="40">
        <f t="shared" si="4"/>
        <v>0</v>
      </c>
      <c r="X65" s="40">
        <v>0</v>
      </c>
      <c r="Y65" s="41">
        <f t="shared" si="5"/>
        <v>0</v>
      </c>
      <c r="Z65" s="41">
        <f t="shared" si="6"/>
        <v>0</v>
      </c>
      <c r="AA65" s="41">
        <f>(S65+T65+U65)*18%</f>
        <v>0</v>
      </c>
      <c r="AB65" s="39">
        <v>0</v>
      </c>
      <c r="AC65" s="49"/>
      <c r="AD65" s="31">
        <f t="shared" si="3"/>
        <v>0</v>
      </c>
      <c r="AE65" s="52"/>
      <c r="AF65" s="32"/>
      <c r="AG65" s="33"/>
      <c r="AH65" s="48"/>
      <c r="AI65" s="34"/>
      <c r="AJ65" s="34"/>
      <c r="AK65" s="34" t="s">
        <v>347</v>
      </c>
      <c r="AL65" s="34" t="s">
        <v>56</v>
      </c>
      <c r="AM65" s="56" t="s">
        <v>348</v>
      </c>
      <c r="AN65" s="35"/>
    </row>
    <row r="66" spans="1:40" s="50" customFormat="1" x14ac:dyDescent="0.25">
      <c r="A66" s="97">
        <v>20</v>
      </c>
      <c r="B66" s="34">
        <v>1154</v>
      </c>
      <c r="C66" s="28">
        <v>46119</v>
      </c>
      <c r="D66" s="37" t="s">
        <v>41</v>
      </c>
      <c r="E66" s="43"/>
      <c r="F66" s="28"/>
      <c r="G66" s="44" t="s">
        <v>349</v>
      </c>
      <c r="H66" s="29">
        <v>46118</v>
      </c>
      <c r="I66" s="42" t="s">
        <v>137</v>
      </c>
      <c r="J66" s="34" t="s">
        <v>138</v>
      </c>
      <c r="K66" s="36" t="s">
        <v>249</v>
      </c>
      <c r="L66" s="34">
        <v>85369090</v>
      </c>
      <c r="M66" s="51" t="s">
        <v>42</v>
      </c>
      <c r="N66" s="37" t="s">
        <v>43</v>
      </c>
      <c r="O66" s="34">
        <v>2600</v>
      </c>
      <c r="P66" s="34">
        <v>0</v>
      </c>
      <c r="Q66" s="34">
        <v>2600</v>
      </c>
      <c r="R66" s="38">
        <v>3.45</v>
      </c>
      <c r="S66" s="38">
        <f t="shared" si="0"/>
        <v>8970</v>
      </c>
      <c r="T66" s="39">
        <v>0</v>
      </c>
      <c r="U66" s="39">
        <v>0</v>
      </c>
      <c r="V66" s="40">
        <v>9</v>
      </c>
      <c r="W66" s="40">
        <f t="shared" si="4"/>
        <v>9</v>
      </c>
      <c r="X66" s="40">
        <v>0</v>
      </c>
      <c r="Y66" s="41">
        <f t="shared" si="5"/>
        <v>807.3</v>
      </c>
      <c r="Z66" s="41">
        <f t="shared" si="6"/>
        <v>807.3</v>
      </c>
      <c r="AA66" s="41">
        <v>0</v>
      </c>
      <c r="AB66" s="39">
        <v>0</v>
      </c>
      <c r="AC66" s="49"/>
      <c r="AD66" s="31">
        <f t="shared" si="3"/>
        <v>10584.599999999999</v>
      </c>
      <c r="AE66" s="52" t="s">
        <v>44</v>
      </c>
      <c r="AF66" s="32" t="s">
        <v>350</v>
      </c>
      <c r="AG66" s="110" t="s">
        <v>351</v>
      </c>
      <c r="AH66" s="48">
        <v>46120</v>
      </c>
      <c r="AI66" s="34"/>
      <c r="AJ66" s="34"/>
      <c r="AK66" s="34"/>
      <c r="AL66" s="34" t="s">
        <v>58</v>
      </c>
      <c r="AM66" s="49"/>
      <c r="AN66" s="35">
        <v>9</v>
      </c>
    </row>
    <row r="67" spans="1:40" s="50" customFormat="1" x14ac:dyDescent="0.25">
      <c r="A67" s="97">
        <v>21</v>
      </c>
      <c r="B67" s="34">
        <v>1155</v>
      </c>
      <c r="C67" s="28">
        <v>46119</v>
      </c>
      <c r="D67" s="37" t="s">
        <v>41</v>
      </c>
      <c r="E67" s="43" t="s">
        <v>352</v>
      </c>
      <c r="F67" s="28">
        <v>46119</v>
      </c>
      <c r="G67" s="44"/>
      <c r="H67" s="29"/>
      <c r="I67" s="42" t="s">
        <v>159</v>
      </c>
      <c r="J67" s="34"/>
      <c r="K67" s="36" t="s">
        <v>353</v>
      </c>
      <c r="L67" s="34"/>
      <c r="M67" s="51" t="s">
        <v>42</v>
      </c>
      <c r="N67" s="37" t="s">
        <v>50</v>
      </c>
      <c r="O67" s="34">
        <v>2870</v>
      </c>
      <c r="P67" s="34">
        <v>0</v>
      </c>
      <c r="Q67" s="34">
        <v>2870</v>
      </c>
      <c r="R67" s="38"/>
      <c r="S67" s="38">
        <f t="shared" si="0"/>
        <v>0</v>
      </c>
      <c r="T67" s="39">
        <v>0</v>
      </c>
      <c r="U67" s="39">
        <v>0</v>
      </c>
      <c r="V67" s="40">
        <v>0</v>
      </c>
      <c r="W67" s="40">
        <f t="shared" si="4"/>
        <v>0</v>
      </c>
      <c r="X67" s="40">
        <v>0</v>
      </c>
      <c r="Y67" s="41">
        <f t="shared" si="5"/>
        <v>0</v>
      </c>
      <c r="Z67" s="41">
        <f t="shared" si="6"/>
        <v>0</v>
      </c>
      <c r="AA67" s="41">
        <f>(S67+T67+U67)*18%</f>
        <v>0</v>
      </c>
      <c r="AB67" s="39">
        <v>0</v>
      </c>
      <c r="AC67" s="49"/>
      <c r="AD67" s="31">
        <f t="shared" si="3"/>
        <v>0</v>
      </c>
      <c r="AE67" s="52"/>
      <c r="AF67" s="32"/>
      <c r="AG67" s="33"/>
      <c r="AH67" s="48"/>
      <c r="AI67" s="34"/>
      <c r="AJ67" s="34"/>
      <c r="AK67" s="34" t="s">
        <v>354</v>
      </c>
      <c r="AL67" s="34" t="s">
        <v>56</v>
      </c>
      <c r="AM67" s="49" t="s">
        <v>230</v>
      </c>
      <c r="AN67" s="35"/>
    </row>
    <row r="68" spans="1:40" s="50" customFormat="1" x14ac:dyDescent="0.25">
      <c r="A68" s="97">
        <v>22</v>
      </c>
      <c r="B68" s="34">
        <v>1156</v>
      </c>
      <c r="C68" s="28">
        <v>46119</v>
      </c>
      <c r="D68" s="37"/>
      <c r="E68" s="45" t="s">
        <v>355</v>
      </c>
      <c r="F68" s="28">
        <v>46119</v>
      </c>
      <c r="G68" s="44" t="s">
        <v>457</v>
      </c>
      <c r="H68" s="29">
        <v>46119</v>
      </c>
      <c r="I68" s="42" t="s">
        <v>85</v>
      </c>
      <c r="J68" s="34" t="s">
        <v>86</v>
      </c>
      <c r="K68" s="36" t="s">
        <v>356</v>
      </c>
      <c r="L68" s="34">
        <v>4415</v>
      </c>
      <c r="M68" s="51" t="s">
        <v>42</v>
      </c>
      <c r="N68" s="37" t="s">
        <v>43</v>
      </c>
      <c r="O68" s="34">
        <v>1</v>
      </c>
      <c r="P68" s="34">
        <v>0</v>
      </c>
      <c r="Q68" s="34">
        <v>1</v>
      </c>
      <c r="R68" s="38">
        <v>11500</v>
      </c>
      <c r="S68" s="38">
        <f t="shared" si="0"/>
        <v>11500</v>
      </c>
      <c r="T68" s="39">
        <v>0</v>
      </c>
      <c r="U68" s="39">
        <v>0</v>
      </c>
      <c r="V68" s="40">
        <v>2.5</v>
      </c>
      <c r="W68" s="40">
        <f t="shared" si="4"/>
        <v>2.5</v>
      </c>
      <c r="X68" s="40">
        <v>0</v>
      </c>
      <c r="Y68" s="41">
        <f>(S68+T68+U68)*2.5%</f>
        <v>287.5</v>
      </c>
      <c r="Z68" s="41">
        <f>(S68+T68+U68)*2.5%</f>
        <v>287.5</v>
      </c>
      <c r="AA68" s="41">
        <v>0</v>
      </c>
      <c r="AB68" s="39">
        <v>0</v>
      </c>
      <c r="AC68" s="49"/>
      <c r="AD68" s="31">
        <f t="shared" si="3"/>
        <v>12075</v>
      </c>
      <c r="AE68" s="52" t="s">
        <v>44</v>
      </c>
      <c r="AF68" s="32" t="s">
        <v>449</v>
      </c>
      <c r="AG68" s="110" t="s">
        <v>124</v>
      </c>
      <c r="AH68" s="48">
        <v>46139</v>
      </c>
      <c r="AI68" s="34"/>
      <c r="AJ68" s="34"/>
      <c r="AK68" s="34" t="s">
        <v>70</v>
      </c>
      <c r="AL68" s="34" t="s">
        <v>56</v>
      </c>
      <c r="AM68" s="49" t="s">
        <v>230</v>
      </c>
      <c r="AN68" s="35"/>
    </row>
    <row r="69" spans="1:40" s="50" customFormat="1" x14ac:dyDescent="0.25">
      <c r="A69" s="97">
        <v>22</v>
      </c>
      <c r="B69" s="34">
        <v>1156</v>
      </c>
      <c r="C69" s="28">
        <v>46119</v>
      </c>
      <c r="D69" s="37"/>
      <c r="E69" s="45" t="s">
        <v>355</v>
      </c>
      <c r="F69" s="28">
        <v>46119</v>
      </c>
      <c r="G69" s="44" t="s">
        <v>457</v>
      </c>
      <c r="H69" s="29">
        <v>46119</v>
      </c>
      <c r="I69" s="42" t="s">
        <v>85</v>
      </c>
      <c r="J69" s="34" t="s">
        <v>86</v>
      </c>
      <c r="K69" s="36" t="s">
        <v>357</v>
      </c>
      <c r="L69" s="34">
        <v>4415</v>
      </c>
      <c r="M69" s="51" t="s">
        <v>42</v>
      </c>
      <c r="N69" s="37" t="s">
        <v>43</v>
      </c>
      <c r="O69" s="34">
        <v>1</v>
      </c>
      <c r="P69" s="34">
        <v>0</v>
      </c>
      <c r="Q69" s="34">
        <v>1</v>
      </c>
      <c r="R69" s="38">
        <v>5500</v>
      </c>
      <c r="S69" s="38">
        <f t="shared" ref="S69:S132" si="10">Q69*R69</f>
        <v>5500</v>
      </c>
      <c r="T69" s="39">
        <v>0</v>
      </c>
      <c r="U69" s="39">
        <v>0</v>
      </c>
      <c r="V69" s="40">
        <v>2.5</v>
      </c>
      <c r="W69" s="40">
        <f t="shared" si="4"/>
        <v>2.5</v>
      </c>
      <c r="X69" s="40">
        <v>0</v>
      </c>
      <c r="Y69" s="41">
        <f>(S69+T69+U69)*2.5%</f>
        <v>137.5</v>
      </c>
      <c r="Z69" s="41">
        <f>(S69+T69+U69)*2.5%</f>
        <v>137.5</v>
      </c>
      <c r="AA69" s="41">
        <v>0</v>
      </c>
      <c r="AB69" s="39">
        <v>0</v>
      </c>
      <c r="AC69" s="49"/>
      <c r="AD69" s="31">
        <f t="shared" ref="AD69:AD132" si="11">S69+T69+U69+Y69+Z69+AA69+AB69</f>
        <v>5775</v>
      </c>
      <c r="AE69" s="52" t="s">
        <v>44</v>
      </c>
      <c r="AF69" s="32" t="s">
        <v>449</v>
      </c>
      <c r="AG69" s="110" t="s">
        <v>124</v>
      </c>
      <c r="AH69" s="48">
        <v>46139</v>
      </c>
      <c r="AI69" s="34"/>
      <c r="AJ69" s="34"/>
      <c r="AK69" s="34" t="s">
        <v>70</v>
      </c>
      <c r="AL69" s="34" t="s">
        <v>56</v>
      </c>
      <c r="AM69" s="49" t="s">
        <v>230</v>
      </c>
      <c r="AN69" s="35"/>
    </row>
    <row r="70" spans="1:40" s="50" customFormat="1" x14ac:dyDescent="0.25">
      <c r="A70" s="97">
        <v>22</v>
      </c>
      <c r="B70" s="34">
        <v>1157</v>
      </c>
      <c r="C70" s="28">
        <v>46120</v>
      </c>
      <c r="D70" s="37" t="s">
        <v>41</v>
      </c>
      <c r="E70" s="43" t="s">
        <v>358</v>
      </c>
      <c r="F70" s="28">
        <v>46120</v>
      </c>
      <c r="G70" s="46" t="s">
        <v>459</v>
      </c>
      <c r="H70" s="29">
        <v>46126</v>
      </c>
      <c r="I70" s="42" t="s">
        <v>85</v>
      </c>
      <c r="J70" s="34" t="s">
        <v>86</v>
      </c>
      <c r="K70" s="36" t="s">
        <v>256</v>
      </c>
      <c r="L70" s="34">
        <v>4415</v>
      </c>
      <c r="M70" s="51" t="s">
        <v>42</v>
      </c>
      <c r="N70" s="37" t="s">
        <v>43</v>
      </c>
      <c r="O70" s="34">
        <v>10</v>
      </c>
      <c r="P70" s="34">
        <v>0</v>
      </c>
      <c r="Q70" s="34">
        <v>10</v>
      </c>
      <c r="R70" s="38">
        <v>400</v>
      </c>
      <c r="S70" s="38">
        <f t="shared" si="10"/>
        <v>4000</v>
      </c>
      <c r="T70" s="39">
        <v>0</v>
      </c>
      <c r="U70" s="39">
        <v>0</v>
      </c>
      <c r="V70" s="40">
        <v>2.5</v>
      </c>
      <c r="W70" s="40">
        <f t="shared" si="4"/>
        <v>2.5</v>
      </c>
      <c r="X70" s="40">
        <v>0</v>
      </c>
      <c r="Y70" s="41">
        <f>(S70+T70+U70)*2.5%</f>
        <v>100</v>
      </c>
      <c r="Z70" s="41">
        <f>(S70+T70+U70)*2.5%</f>
        <v>100</v>
      </c>
      <c r="AA70" s="41">
        <v>0</v>
      </c>
      <c r="AB70" s="39">
        <v>0</v>
      </c>
      <c r="AC70" s="49"/>
      <c r="AD70" s="31">
        <f t="shared" si="11"/>
        <v>4200</v>
      </c>
      <c r="AE70" s="52" t="s">
        <v>44</v>
      </c>
      <c r="AF70" s="32" t="s">
        <v>460</v>
      </c>
      <c r="AG70" s="110" t="s">
        <v>126</v>
      </c>
      <c r="AH70" s="48">
        <v>46134</v>
      </c>
      <c r="AI70" s="34"/>
      <c r="AJ70" s="34"/>
      <c r="AK70" s="34" t="s">
        <v>70</v>
      </c>
      <c r="AL70" s="34" t="s">
        <v>56</v>
      </c>
      <c r="AM70" s="49" t="s">
        <v>230</v>
      </c>
      <c r="AN70" s="35">
        <v>9</v>
      </c>
    </row>
    <row r="71" spans="1:40" s="50" customFormat="1" ht="102" x14ac:dyDescent="0.25">
      <c r="A71" s="97">
        <v>23</v>
      </c>
      <c r="B71" s="34">
        <v>1158</v>
      </c>
      <c r="C71" s="28">
        <v>46120</v>
      </c>
      <c r="D71" s="37" t="s">
        <v>41</v>
      </c>
      <c r="E71" s="43"/>
      <c r="F71" s="28"/>
      <c r="G71" s="46" t="s">
        <v>359</v>
      </c>
      <c r="H71" s="29">
        <v>46111</v>
      </c>
      <c r="I71" s="42" t="s">
        <v>360</v>
      </c>
      <c r="J71" s="34" t="s">
        <v>162</v>
      </c>
      <c r="K71" s="36" t="s">
        <v>361</v>
      </c>
      <c r="L71" s="34">
        <v>85015210</v>
      </c>
      <c r="M71" s="51" t="s">
        <v>42</v>
      </c>
      <c r="N71" s="37" t="s">
        <v>43</v>
      </c>
      <c r="O71" s="34">
        <v>2</v>
      </c>
      <c r="P71" s="34">
        <v>0</v>
      </c>
      <c r="Q71" s="34">
        <v>2</v>
      </c>
      <c r="R71" s="38">
        <v>306665.34000000003</v>
      </c>
      <c r="S71" s="38">
        <f t="shared" si="10"/>
        <v>613330.68000000005</v>
      </c>
      <c r="T71" s="39">
        <v>0</v>
      </c>
      <c r="U71" s="39">
        <v>0</v>
      </c>
      <c r="V71" s="40">
        <v>0</v>
      </c>
      <c r="W71" s="40">
        <f t="shared" si="4"/>
        <v>0</v>
      </c>
      <c r="X71" s="40">
        <v>18</v>
      </c>
      <c r="Y71" s="41">
        <v>0</v>
      </c>
      <c r="Z71" s="41">
        <v>0</v>
      </c>
      <c r="AA71" s="41">
        <f>(S71+T71+U71)*18%</f>
        <v>110399.5224</v>
      </c>
      <c r="AB71" s="39">
        <v>0</v>
      </c>
      <c r="AC71" s="49"/>
      <c r="AD71" s="31">
        <f t="shared" si="11"/>
        <v>723730.20240000007</v>
      </c>
      <c r="AE71" s="52" t="s">
        <v>44</v>
      </c>
      <c r="AF71" s="32" t="s">
        <v>258</v>
      </c>
      <c r="AG71" s="110" t="s">
        <v>118</v>
      </c>
      <c r="AH71" s="48">
        <v>46128</v>
      </c>
      <c r="AI71" s="34"/>
      <c r="AJ71" s="34"/>
      <c r="AK71" s="34"/>
      <c r="AL71" s="34" t="s">
        <v>56</v>
      </c>
      <c r="AM71" s="92" t="s">
        <v>461</v>
      </c>
      <c r="AN71" s="35">
        <v>9</v>
      </c>
    </row>
    <row r="72" spans="1:40" s="50" customFormat="1" ht="38.25" x14ac:dyDescent="0.25">
      <c r="A72" s="97">
        <v>24</v>
      </c>
      <c r="B72" s="34">
        <v>1159</v>
      </c>
      <c r="C72" s="28">
        <v>46121</v>
      </c>
      <c r="D72" s="37" t="s">
        <v>41</v>
      </c>
      <c r="E72" s="43"/>
      <c r="F72" s="28"/>
      <c r="G72" s="44" t="s">
        <v>362</v>
      </c>
      <c r="H72" s="29">
        <v>46119</v>
      </c>
      <c r="I72" s="42" t="s">
        <v>191</v>
      </c>
      <c r="J72" s="34" t="s">
        <v>144</v>
      </c>
      <c r="K72" s="36" t="s">
        <v>363</v>
      </c>
      <c r="L72" s="34">
        <v>85015210</v>
      </c>
      <c r="M72" s="51" t="s">
        <v>42</v>
      </c>
      <c r="N72" s="37" t="s">
        <v>43</v>
      </c>
      <c r="O72" s="34">
        <v>2</v>
      </c>
      <c r="P72" s="34">
        <v>0</v>
      </c>
      <c r="Q72" s="34">
        <v>2</v>
      </c>
      <c r="R72" s="38">
        <v>49811</v>
      </c>
      <c r="S72" s="38">
        <f t="shared" si="10"/>
        <v>99622</v>
      </c>
      <c r="T72" s="39">
        <v>0</v>
      </c>
      <c r="U72" s="39">
        <v>0</v>
      </c>
      <c r="V72" s="40">
        <v>9</v>
      </c>
      <c r="W72" s="40">
        <f t="shared" si="4"/>
        <v>9</v>
      </c>
      <c r="X72" s="40">
        <v>0</v>
      </c>
      <c r="Y72" s="41">
        <f>(S72+T72+U72)*9%</f>
        <v>8965.98</v>
      </c>
      <c r="Z72" s="41">
        <f>(S72+T72+U72)*9%</f>
        <v>8965.98</v>
      </c>
      <c r="AA72" s="41">
        <v>0</v>
      </c>
      <c r="AB72" s="39">
        <v>0</v>
      </c>
      <c r="AC72" s="49"/>
      <c r="AD72" s="31">
        <f t="shared" si="11"/>
        <v>117553.95999999999</v>
      </c>
      <c r="AE72" s="52" t="s">
        <v>44</v>
      </c>
      <c r="AF72" s="32" t="s">
        <v>257</v>
      </c>
      <c r="AG72" s="110" t="s">
        <v>111</v>
      </c>
      <c r="AH72" s="48">
        <v>46132</v>
      </c>
      <c r="AI72" s="34"/>
      <c r="AJ72" s="34"/>
      <c r="AK72" s="34" t="s">
        <v>192</v>
      </c>
      <c r="AL72" s="34" t="s">
        <v>56</v>
      </c>
      <c r="AM72" s="94" t="s">
        <v>364</v>
      </c>
      <c r="AN72" s="35">
        <v>9</v>
      </c>
    </row>
    <row r="73" spans="1:40" s="50" customFormat="1" ht="25.5" x14ac:dyDescent="0.25">
      <c r="A73" s="97">
        <v>25</v>
      </c>
      <c r="B73" s="34">
        <v>1160</v>
      </c>
      <c r="C73" s="28">
        <v>46121</v>
      </c>
      <c r="D73" s="37" t="s">
        <v>41</v>
      </c>
      <c r="E73" s="43"/>
      <c r="F73" s="28"/>
      <c r="G73" s="44" t="s">
        <v>365</v>
      </c>
      <c r="H73" s="29">
        <v>46116</v>
      </c>
      <c r="I73" s="42" t="s">
        <v>100</v>
      </c>
      <c r="J73" s="34" t="s">
        <v>101</v>
      </c>
      <c r="K73" s="36" t="s">
        <v>181</v>
      </c>
      <c r="L73" s="34">
        <v>85168000</v>
      </c>
      <c r="M73" s="51" t="s">
        <v>42</v>
      </c>
      <c r="N73" s="37" t="s">
        <v>43</v>
      </c>
      <c r="O73" s="34">
        <v>258</v>
      </c>
      <c r="P73" s="34">
        <v>0</v>
      </c>
      <c r="Q73" s="34">
        <v>258</v>
      </c>
      <c r="R73" s="38">
        <v>525</v>
      </c>
      <c r="S73" s="38">
        <f t="shared" si="10"/>
        <v>135450</v>
      </c>
      <c r="T73" s="39">
        <v>0</v>
      </c>
      <c r="U73" s="39">
        <v>0</v>
      </c>
      <c r="V73" s="40">
        <v>0</v>
      </c>
      <c r="W73" s="40">
        <f t="shared" ref="W73:W121" si="12">V73</f>
        <v>0</v>
      </c>
      <c r="X73" s="40">
        <v>18</v>
      </c>
      <c r="Y73" s="41">
        <v>0</v>
      </c>
      <c r="Z73" s="41">
        <v>0</v>
      </c>
      <c r="AA73" s="41">
        <f t="shared" ref="AA73:AA82" si="13">(S73+T73+U73)*18%</f>
        <v>24381</v>
      </c>
      <c r="AB73" s="39">
        <v>0</v>
      </c>
      <c r="AC73" s="49"/>
      <c r="AD73" s="31">
        <f t="shared" si="11"/>
        <v>159831</v>
      </c>
      <c r="AE73" s="52" t="s">
        <v>44</v>
      </c>
      <c r="AF73" s="32" t="s">
        <v>437</v>
      </c>
      <c r="AG73" s="110" t="s">
        <v>462</v>
      </c>
      <c r="AH73" s="48">
        <v>46126</v>
      </c>
      <c r="AI73" s="47" t="s">
        <v>366</v>
      </c>
      <c r="AJ73" s="28">
        <v>46116</v>
      </c>
      <c r="AK73" s="34"/>
      <c r="AL73" s="34" t="s">
        <v>58</v>
      </c>
      <c r="AM73" s="49"/>
      <c r="AN73" s="35">
        <v>9</v>
      </c>
    </row>
    <row r="74" spans="1:40" s="50" customFormat="1" ht="25.5" x14ac:dyDescent="0.25">
      <c r="A74" s="97">
        <v>25</v>
      </c>
      <c r="B74" s="34">
        <v>1160</v>
      </c>
      <c r="C74" s="28">
        <v>46121</v>
      </c>
      <c r="D74" s="37" t="s">
        <v>41</v>
      </c>
      <c r="E74" s="43"/>
      <c r="F74" s="28"/>
      <c r="G74" s="44" t="s">
        <v>365</v>
      </c>
      <c r="H74" s="29">
        <v>46116</v>
      </c>
      <c r="I74" s="42" t="s">
        <v>100</v>
      </c>
      <c r="J74" s="34" t="s">
        <v>101</v>
      </c>
      <c r="K74" s="36" t="s">
        <v>266</v>
      </c>
      <c r="L74" s="34">
        <v>85168000</v>
      </c>
      <c r="M74" s="51" t="s">
        <v>42</v>
      </c>
      <c r="N74" s="37" t="s">
        <v>43</v>
      </c>
      <c r="O74" s="34">
        <v>154</v>
      </c>
      <c r="P74" s="34">
        <v>0</v>
      </c>
      <c r="Q74" s="34">
        <v>154</v>
      </c>
      <c r="R74" s="38">
        <v>215</v>
      </c>
      <c r="S74" s="38">
        <f t="shared" si="10"/>
        <v>33110</v>
      </c>
      <c r="T74" s="39">
        <v>0</v>
      </c>
      <c r="U74" s="39">
        <v>0</v>
      </c>
      <c r="V74" s="40">
        <v>0</v>
      </c>
      <c r="W74" s="40">
        <f t="shared" si="12"/>
        <v>0</v>
      </c>
      <c r="X74" s="40">
        <v>18</v>
      </c>
      <c r="Y74" s="41">
        <v>0</v>
      </c>
      <c r="Z74" s="41">
        <v>0</v>
      </c>
      <c r="AA74" s="41">
        <f t="shared" si="13"/>
        <v>5959.8</v>
      </c>
      <c r="AB74" s="39">
        <v>0</v>
      </c>
      <c r="AC74" s="49"/>
      <c r="AD74" s="31">
        <f t="shared" si="11"/>
        <v>39069.800000000003</v>
      </c>
      <c r="AE74" s="52" t="s">
        <v>44</v>
      </c>
      <c r="AF74" s="32" t="s">
        <v>437</v>
      </c>
      <c r="AG74" s="110" t="s">
        <v>462</v>
      </c>
      <c r="AH74" s="48">
        <v>46126</v>
      </c>
      <c r="AI74" s="47" t="s">
        <v>366</v>
      </c>
      <c r="AJ74" s="28">
        <v>46116</v>
      </c>
      <c r="AK74" s="34"/>
      <c r="AL74" s="34" t="s">
        <v>58</v>
      </c>
      <c r="AM74" s="49"/>
      <c r="AN74" s="35">
        <v>9</v>
      </c>
    </row>
    <row r="75" spans="1:40" s="50" customFormat="1" ht="25.5" x14ac:dyDescent="0.25">
      <c r="A75" s="97">
        <v>25</v>
      </c>
      <c r="B75" s="34">
        <v>1160</v>
      </c>
      <c r="C75" s="28">
        <v>46121</v>
      </c>
      <c r="D75" s="37" t="s">
        <v>41</v>
      </c>
      <c r="E75" s="43"/>
      <c r="F75" s="28"/>
      <c r="G75" s="44" t="s">
        <v>365</v>
      </c>
      <c r="H75" s="29">
        <v>46116</v>
      </c>
      <c r="I75" s="42" t="s">
        <v>100</v>
      </c>
      <c r="J75" s="34" t="s">
        <v>101</v>
      </c>
      <c r="K75" s="36" t="s">
        <v>245</v>
      </c>
      <c r="L75" s="34">
        <v>85168000</v>
      </c>
      <c r="M75" s="51" t="s">
        <v>42</v>
      </c>
      <c r="N75" s="37" t="s">
        <v>43</v>
      </c>
      <c r="O75" s="34">
        <v>150</v>
      </c>
      <c r="P75" s="34">
        <v>0</v>
      </c>
      <c r="Q75" s="34">
        <v>150</v>
      </c>
      <c r="R75" s="38">
        <v>200</v>
      </c>
      <c r="S75" s="38">
        <f t="shared" si="10"/>
        <v>30000</v>
      </c>
      <c r="T75" s="39">
        <v>0</v>
      </c>
      <c r="U75" s="39">
        <v>0</v>
      </c>
      <c r="V75" s="40">
        <v>0</v>
      </c>
      <c r="W75" s="40">
        <f t="shared" si="12"/>
        <v>0</v>
      </c>
      <c r="X75" s="40">
        <v>18</v>
      </c>
      <c r="Y75" s="41">
        <v>0</v>
      </c>
      <c r="Z75" s="41">
        <v>0</v>
      </c>
      <c r="AA75" s="41">
        <f t="shared" si="13"/>
        <v>5400</v>
      </c>
      <c r="AB75" s="39">
        <v>0</v>
      </c>
      <c r="AC75" s="49"/>
      <c r="AD75" s="31">
        <f t="shared" si="11"/>
        <v>35400</v>
      </c>
      <c r="AE75" s="52" t="s">
        <v>44</v>
      </c>
      <c r="AF75" s="32" t="s">
        <v>437</v>
      </c>
      <c r="AG75" s="110" t="s">
        <v>462</v>
      </c>
      <c r="AH75" s="48">
        <v>46126</v>
      </c>
      <c r="AI75" s="47" t="s">
        <v>366</v>
      </c>
      <c r="AJ75" s="28">
        <v>46116</v>
      </c>
      <c r="AK75" s="34"/>
      <c r="AL75" s="34" t="s">
        <v>58</v>
      </c>
      <c r="AM75" s="49"/>
      <c r="AN75" s="35">
        <v>9</v>
      </c>
    </row>
    <row r="76" spans="1:40" s="50" customFormat="1" ht="25.5" x14ac:dyDescent="0.25">
      <c r="A76" s="97">
        <v>25</v>
      </c>
      <c r="B76" s="34">
        <v>1160</v>
      </c>
      <c r="C76" s="28">
        <v>46121</v>
      </c>
      <c r="D76" s="37" t="s">
        <v>41</v>
      </c>
      <c r="E76" s="43"/>
      <c r="F76" s="28"/>
      <c r="G76" s="44" t="s">
        <v>365</v>
      </c>
      <c r="H76" s="29">
        <v>46116</v>
      </c>
      <c r="I76" s="42" t="s">
        <v>100</v>
      </c>
      <c r="J76" s="34" t="s">
        <v>101</v>
      </c>
      <c r="K76" s="36" t="s">
        <v>252</v>
      </c>
      <c r="L76" s="34">
        <v>85168000</v>
      </c>
      <c r="M76" s="51" t="s">
        <v>42</v>
      </c>
      <c r="N76" s="37" t="s">
        <v>43</v>
      </c>
      <c r="O76" s="34">
        <v>158</v>
      </c>
      <c r="P76" s="34">
        <v>0</v>
      </c>
      <c r="Q76" s="34">
        <v>158</v>
      </c>
      <c r="R76" s="38">
        <v>365</v>
      </c>
      <c r="S76" s="38">
        <f t="shared" si="10"/>
        <v>57670</v>
      </c>
      <c r="T76" s="39">
        <v>0</v>
      </c>
      <c r="U76" s="39">
        <v>0</v>
      </c>
      <c r="V76" s="40">
        <v>0</v>
      </c>
      <c r="W76" s="40">
        <f t="shared" si="12"/>
        <v>0</v>
      </c>
      <c r="X76" s="40">
        <v>18</v>
      </c>
      <c r="Y76" s="41">
        <v>0</v>
      </c>
      <c r="Z76" s="41">
        <v>0</v>
      </c>
      <c r="AA76" s="41">
        <f t="shared" si="13"/>
        <v>10380.6</v>
      </c>
      <c r="AB76" s="39">
        <v>0</v>
      </c>
      <c r="AC76" s="49"/>
      <c r="AD76" s="31">
        <f t="shared" si="11"/>
        <v>68050.600000000006</v>
      </c>
      <c r="AE76" s="52" t="s">
        <v>44</v>
      </c>
      <c r="AF76" s="32" t="s">
        <v>437</v>
      </c>
      <c r="AG76" s="110" t="s">
        <v>462</v>
      </c>
      <c r="AH76" s="48">
        <v>46126</v>
      </c>
      <c r="AI76" s="47" t="s">
        <v>366</v>
      </c>
      <c r="AJ76" s="28">
        <v>46116</v>
      </c>
      <c r="AK76" s="34"/>
      <c r="AL76" s="34" t="s">
        <v>58</v>
      </c>
      <c r="AM76" s="49"/>
      <c r="AN76" s="35">
        <v>9</v>
      </c>
    </row>
    <row r="77" spans="1:40" s="50" customFormat="1" ht="25.5" x14ac:dyDescent="0.25">
      <c r="A77" s="97">
        <v>25</v>
      </c>
      <c r="B77" s="34">
        <v>1160</v>
      </c>
      <c r="C77" s="28">
        <v>46121</v>
      </c>
      <c r="D77" s="37" t="s">
        <v>41</v>
      </c>
      <c r="E77" s="43"/>
      <c r="F77" s="28"/>
      <c r="G77" s="44" t="s">
        <v>365</v>
      </c>
      <c r="H77" s="29">
        <v>46116</v>
      </c>
      <c r="I77" s="42" t="s">
        <v>100</v>
      </c>
      <c r="J77" s="34" t="s">
        <v>101</v>
      </c>
      <c r="K77" s="36" t="s">
        <v>180</v>
      </c>
      <c r="L77" s="34">
        <v>85168000</v>
      </c>
      <c r="M77" s="51" t="s">
        <v>42</v>
      </c>
      <c r="N77" s="37" t="s">
        <v>43</v>
      </c>
      <c r="O77" s="34">
        <v>255</v>
      </c>
      <c r="P77" s="34">
        <v>0</v>
      </c>
      <c r="Q77" s="34">
        <v>255</v>
      </c>
      <c r="R77" s="38">
        <v>445</v>
      </c>
      <c r="S77" s="38">
        <f t="shared" si="10"/>
        <v>113475</v>
      </c>
      <c r="T77" s="39">
        <v>0</v>
      </c>
      <c r="U77" s="39">
        <v>0</v>
      </c>
      <c r="V77" s="40">
        <v>0</v>
      </c>
      <c r="W77" s="40">
        <f t="shared" si="12"/>
        <v>0</v>
      </c>
      <c r="X77" s="40">
        <v>18</v>
      </c>
      <c r="Y77" s="41">
        <v>0</v>
      </c>
      <c r="Z77" s="41">
        <v>0</v>
      </c>
      <c r="AA77" s="41">
        <f t="shared" si="13"/>
        <v>20425.5</v>
      </c>
      <c r="AB77" s="39">
        <v>0</v>
      </c>
      <c r="AC77" s="49"/>
      <c r="AD77" s="31">
        <f t="shared" si="11"/>
        <v>133900.5</v>
      </c>
      <c r="AE77" s="52" t="s">
        <v>44</v>
      </c>
      <c r="AF77" s="32" t="s">
        <v>437</v>
      </c>
      <c r="AG77" s="110" t="s">
        <v>462</v>
      </c>
      <c r="AH77" s="48">
        <v>46126</v>
      </c>
      <c r="AI77" s="47" t="s">
        <v>366</v>
      </c>
      <c r="AJ77" s="28">
        <v>46116</v>
      </c>
      <c r="AK77" s="34"/>
      <c r="AL77" s="34" t="s">
        <v>58</v>
      </c>
      <c r="AM77" s="49"/>
      <c r="AN77" s="35">
        <v>9</v>
      </c>
    </row>
    <row r="78" spans="1:40" s="50" customFormat="1" ht="25.5" x14ac:dyDescent="0.25">
      <c r="A78" s="97">
        <v>25</v>
      </c>
      <c r="B78" s="34">
        <v>1160</v>
      </c>
      <c r="C78" s="28">
        <v>46121</v>
      </c>
      <c r="D78" s="37" t="s">
        <v>41</v>
      </c>
      <c r="E78" s="43"/>
      <c r="F78" s="28"/>
      <c r="G78" s="44" t="s">
        <v>365</v>
      </c>
      <c r="H78" s="29">
        <v>46116</v>
      </c>
      <c r="I78" s="42" t="s">
        <v>100</v>
      </c>
      <c r="J78" s="34" t="s">
        <v>101</v>
      </c>
      <c r="K78" s="36" t="s">
        <v>179</v>
      </c>
      <c r="L78" s="34">
        <v>85168000</v>
      </c>
      <c r="M78" s="51" t="s">
        <v>42</v>
      </c>
      <c r="N78" s="37" t="s">
        <v>43</v>
      </c>
      <c r="O78" s="34">
        <v>153</v>
      </c>
      <c r="P78" s="34">
        <v>0</v>
      </c>
      <c r="Q78" s="34">
        <v>153</v>
      </c>
      <c r="R78" s="38">
        <v>415</v>
      </c>
      <c r="S78" s="38">
        <f t="shared" si="10"/>
        <v>63495</v>
      </c>
      <c r="T78" s="39">
        <v>0</v>
      </c>
      <c r="U78" s="39">
        <v>0</v>
      </c>
      <c r="V78" s="40">
        <v>0</v>
      </c>
      <c r="W78" s="40">
        <f t="shared" si="12"/>
        <v>0</v>
      </c>
      <c r="X78" s="40">
        <v>18</v>
      </c>
      <c r="Y78" s="41">
        <v>0</v>
      </c>
      <c r="Z78" s="41">
        <v>0</v>
      </c>
      <c r="AA78" s="41">
        <f t="shared" si="13"/>
        <v>11429.1</v>
      </c>
      <c r="AB78" s="39">
        <v>0</v>
      </c>
      <c r="AC78" s="49"/>
      <c r="AD78" s="31">
        <f t="shared" si="11"/>
        <v>74924.100000000006</v>
      </c>
      <c r="AE78" s="52" t="s">
        <v>44</v>
      </c>
      <c r="AF78" s="32" t="s">
        <v>437</v>
      </c>
      <c r="AG78" s="110" t="s">
        <v>462</v>
      </c>
      <c r="AH78" s="48">
        <v>46126</v>
      </c>
      <c r="AI78" s="47" t="s">
        <v>366</v>
      </c>
      <c r="AJ78" s="28">
        <v>46116</v>
      </c>
      <c r="AK78" s="34"/>
      <c r="AL78" s="34" t="s">
        <v>58</v>
      </c>
      <c r="AM78" s="49"/>
      <c r="AN78" s="35">
        <v>9</v>
      </c>
    </row>
    <row r="79" spans="1:40" s="50" customFormat="1" ht="25.5" x14ac:dyDescent="0.25">
      <c r="A79" s="97">
        <v>25</v>
      </c>
      <c r="B79" s="34">
        <v>1160</v>
      </c>
      <c r="C79" s="28">
        <v>46121</v>
      </c>
      <c r="D79" s="37" t="s">
        <v>41</v>
      </c>
      <c r="E79" s="43"/>
      <c r="F79" s="28"/>
      <c r="G79" s="44" t="s">
        <v>365</v>
      </c>
      <c r="H79" s="29">
        <v>46116</v>
      </c>
      <c r="I79" s="42" t="s">
        <v>100</v>
      </c>
      <c r="J79" s="34" t="s">
        <v>101</v>
      </c>
      <c r="K79" s="36" t="s">
        <v>367</v>
      </c>
      <c r="L79" s="34">
        <v>85168000</v>
      </c>
      <c r="M79" s="51" t="s">
        <v>42</v>
      </c>
      <c r="N79" s="37" t="s">
        <v>43</v>
      </c>
      <c r="O79" s="34">
        <v>100</v>
      </c>
      <c r="P79" s="34">
        <v>0</v>
      </c>
      <c r="Q79" s="34">
        <v>100</v>
      </c>
      <c r="R79" s="38">
        <v>265</v>
      </c>
      <c r="S79" s="38">
        <f t="shared" si="10"/>
        <v>26500</v>
      </c>
      <c r="T79" s="39">
        <v>0</v>
      </c>
      <c r="U79" s="39">
        <v>0</v>
      </c>
      <c r="V79" s="40">
        <v>0</v>
      </c>
      <c r="W79" s="40">
        <f t="shared" si="12"/>
        <v>0</v>
      </c>
      <c r="X79" s="40">
        <v>18</v>
      </c>
      <c r="Y79" s="41">
        <v>0</v>
      </c>
      <c r="Z79" s="41">
        <v>0</v>
      </c>
      <c r="AA79" s="41">
        <f t="shared" si="13"/>
        <v>4770</v>
      </c>
      <c r="AB79" s="39">
        <v>0</v>
      </c>
      <c r="AC79" s="49"/>
      <c r="AD79" s="31">
        <f t="shared" si="11"/>
        <v>31270</v>
      </c>
      <c r="AE79" s="52" t="s">
        <v>44</v>
      </c>
      <c r="AF79" s="32" t="s">
        <v>437</v>
      </c>
      <c r="AG79" s="110" t="s">
        <v>462</v>
      </c>
      <c r="AH79" s="48">
        <v>46126</v>
      </c>
      <c r="AI79" s="47" t="s">
        <v>366</v>
      </c>
      <c r="AJ79" s="28">
        <v>46116</v>
      </c>
      <c r="AK79" s="34"/>
      <c r="AL79" s="34" t="s">
        <v>58</v>
      </c>
      <c r="AM79" s="49"/>
      <c r="AN79" s="35">
        <v>9</v>
      </c>
    </row>
    <row r="80" spans="1:40" s="50" customFormat="1" ht="25.5" x14ac:dyDescent="0.25">
      <c r="A80" s="97">
        <v>25</v>
      </c>
      <c r="B80" s="34">
        <v>1160</v>
      </c>
      <c r="C80" s="28">
        <v>46121</v>
      </c>
      <c r="D80" s="37" t="s">
        <v>41</v>
      </c>
      <c r="E80" s="43"/>
      <c r="F80" s="28"/>
      <c r="G80" s="44" t="s">
        <v>365</v>
      </c>
      <c r="H80" s="29">
        <v>46116</v>
      </c>
      <c r="I80" s="42" t="s">
        <v>100</v>
      </c>
      <c r="J80" s="34" t="s">
        <v>101</v>
      </c>
      <c r="K80" s="36" t="s">
        <v>463</v>
      </c>
      <c r="L80" s="34">
        <v>85168000</v>
      </c>
      <c r="M80" s="51" t="s">
        <v>42</v>
      </c>
      <c r="N80" s="37" t="s">
        <v>43</v>
      </c>
      <c r="O80" s="34">
        <v>103</v>
      </c>
      <c r="P80" s="34">
        <v>0</v>
      </c>
      <c r="Q80" s="34">
        <v>103</v>
      </c>
      <c r="R80" s="38">
        <v>350</v>
      </c>
      <c r="S80" s="38">
        <f t="shared" si="10"/>
        <v>36050</v>
      </c>
      <c r="T80" s="39">
        <v>0</v>
      </c>
      <c r="U80" s="39">
        <v>0</v>
      </c>
      <c r="V80" s="40">
        <v>0</v>
      </c>
      <c r="W80" s="40">
        <f t="shared" si="12"/>
        <v>0</v>
      </c>
      <c r="X80" s="40">
        <v>18</v>
      </c>
      <c r="Y80" s="41">
        <v>0</v>
      </c>
      <c r="Z80" s="41">
        <v>0</v>
      </c>
      <c r="AA80" s="41">
        <f t="shared" si="13"/>
        <v>6489</v>
      </c>
      <c r="AB80" s="39">
        <v>0</v>
      </c>
      <c r="AC80" s="49"/>
      <c r="AD80" s="31">
        <f t="shared" si="11"/>
        <v>42539</v>
      </c>
      <c r="AE80" s="52" t="s">
        <v>44</v>
      </c>
      <c r="AF80" s="32" t="s">
        <v>437</v>
      </c>
      <c r="AG80" s="110" t="s">
        <v>462</v>
      </c>
      <c r="AH80" s="48">
        <v>46126</v>
      </c>
      <c r="AI80" s="47" t="s">
        <v>366</v>
      </c>
      <c r="AJ80" s="28">
        <v>46116</v>
      </c>
      <c r="AK80" s="34"/>
      <c r="AL80" s="34" t="s">
        <v>58</v>
      </c>
      <c r="AM80" s="49"/>
      <c r="AN80" s="35">
        <v>9</v>
      </c>
    </row>
    <row r="81" spans="1:40" s="50" customFormat="1" ht="25.5" x14ac:dyDescent="0.25">
      <c r="A81" s="97">
        <v>25</v>
      </c>
      <c r="B81" s="34">
        <v>1160</v>
      </c>
      <c r="C81" s="28">
        <v>46121</v>
      </c>
      <c r="D81" s="37" t="s">
        <v>41</v>
      </c>
      <c r="E81" s="43"/>
      <c r="F81" s="28"/>
      <c r="G81" s="44" t="s">
        <v>365</v>
      </c>
      <c r="H81" s="29">
        <v>46116</v>
      </c>
      <c r="I81" s="42" t="s">
        <v>100</v>
      </c>
      <c r="J81" s="34" t="s">
        <v>101</v>
      </c>
      <c r="K81" s="36" t="s">
        <v>368</v>
      </c>
      <c r="L81" s="34">
        <v>85168000</v>
      </c>
      <c r="M81" s="51" t="s">
        <v>42</v>
      </c>
      <c r="N81" s="37" t="s">
        <v>43</v>
      </c>
      <c r="O81" s="34">
        <v>100</v>
      </c>
      <c r="P81" s="34">
        <v>0</v>
      </c>
      <c r="Q81" s="34">
        <v>100</v>
      </c>
      <c r="R81" s="38">
        <v>228</v>
      </c>
      <c r="S81" s="38">
        <f t="shared" si="10"/>
        <v>22800</v>
      </c>
      <c r="T81" s="39">
        <v>0</v>
      </c>
      <c r="U81" s="39">
        <v>0</v>
      </c>
      <c r="V81" s="40">
        <v>0</v>
      </c>
      <c r="W81" s="40">
        <f t="shared" si="12"/>
        <v>0</v>
      </c>
      <c r="X81" s="40">
        <v>18</v>
      </c>
      <c r="Y81" s="41">
        <v>0</v>
      </c>
      <c r="Z81" s="41">
        <v>0</v>
      </c>
      <c r="AA81" s="41">
        <f t="shared" si="13"/>
        <v>4104</v>
      </c>
      <c r="AB81" s="39">
        <v>0</v>
      </c>
      <c r="AC81" s="49"/>
      <c r="AD81" s="31">
        <f t="shared" si="11"/>
        <v>26904</v>
      </c>
      <c r="AE81" s="52" t="s">
        <v>44</v>
      </c>
      <c r="AF81" s="32" t="s">
        <v>437</v>
      </c>
      <c r="AG81" s="110" t="s">
        <v>462</v>
      </c>
      <c r="AH81" s="48">
        <v>46126</v>
      </c>
      <c r="AI81" s="47" t="s">
        <v>366</v>
      </c>
      <c r="AJ81" s="28">
        <v>46116</v>
      </c>
      <c r="AK81" s="34"/>
      <c r="AL81" s="34" t="s">
        <v>58</v>
      </c>
      <c r="AM81" s="49"/>
      <c r="AN81" s="35">
        <v>9</v>
      </c>
    </row>
    <row r="82" spans="1:40" s="50" customFormat="1" ht="25.5" x14ac:dyDescent="0.25">
      <c r="A82" s="97">
        <v>25</v>
      </c>
      <c r="B82" s="34">
        <v>1160</v>
      </c>
      <c r="C82" s="28">
        <v>46121</v>
      </c>
      <c r="D82" s="37" t="s">
        <v>41</v>
      </c>
      <c r="E82" s="43"/>
      <c r="F82" s="28"/>
      <c r="G82" s="44" t="s">
        <v>365</v>
      </c>
      <c r="H82" s="29">
        <v>46116</v>
      </c>
      <c r="I82" s="42" t="s">
        <v>100</v>
      </c>
      <c r="J82" s="34" t="s">
        <v>101</v>
      </c>
      <c r="K82" s="36" t="s">
        <v>369</v>
      </c>
      <c r="L82" s="34">
        <v>85168000</v>
      </c>
      <c r="M82" s="51" t="s">
        <v>42</v>
      </c>
      <c r="N82" s="37" t="s">
        <v>43</v>
      </c>
      <c r="O82" s="34">
        <v>100</v>
      </c>
      <c r="P82" s="34">
        <v>0</v>
      </c>
      <c r="Q82" s="34">
        <v>100</v>
      </c>
      <c r="R82" s="38">
        <v>275</v>
      </c>
      <c r="S82" s="38">
        <f t="shared" si="10"/>
        <v>27500</v>
      </c>
      <c r="T82" s="39">
        <v>0</v>
      </c>
      <c r="U82" s="39">
        <v>0</v>
      </c>
      <c r="V82" s="40">
        <v>0</v>
      </c>
      <c r="W82" s="40">
        <f t="shared" si="12"/>
        <v>0</v>
      </c>
      <c r="X82" s="40">
        <v>18</v>
      </c>
      <c r="Y82" s="41">
        <v>0</v>
      </c>
      <c r="Z82" s="41">
        <v>0</v>
      </c>
      <c r="AA82" s="41">
        <f t="shared" si="13"/>
        <v>4950</v>
      </c>
      <c r="AB82" s="39">
        <v>0</v>
      </c>
      <c r="AC82" s="49"/>
      <c r="AD82" s="31">
        <f t="shared" si="11"/>
        <v>32450</v>
      </c>
      <c r="AE82" s="52" t="s">
        <v>44</v>
      </c>
      <c r="AF82" s="32" t="s">
        <v>437</v>
      </c>
      <c r="AG82" s="110" t="s">
        <v>462</v>
      </c>
      <c r="AH82" s="48">
        <v>46126</v>
      </c>
      <c r="AI82" s="47" t="s">
        <v>366</v>
      </c>
      <c r="AJ82" s="28">
        <v>46116</v>
      </c>
      <c r="AK82" s="34"/>
      <c r="AL82" s="34" t="s">
        <v>58</v>
      </c>
      <c r="AM82" s="49"/>
      <c r="AN82" s="35">
        <v>9</v>
      </c>
    </row>
    <row r="83" spans="1:40" s="50" customFormat="1" x14ac:dyDescent="0.25">
      <c r="A83" s="97">
        <v>26</v>
      </c>
      <c r="B83" s="53" t="s">
        <v>370</v>
      </c>
      <c r="C83" s="28">
        <v>46122</v>
      </c>
      <c r="D83" s="37" t="s">
        <v>41</v>
      </c>
      <c r="E83" s="43"/>
      <c r="F83" s="28"/>
      <c r="G83" s="44" t="s">
        <v>371</v>
      </c>
      <c r="H83" s="29">
        <v>46121</v>
      </c>
      <c r="I83" s="42" t="s">
        <v>91</v>
      </c>
      <c r="J83" s="34" t="s">
        <v>65</v>
      </c>
      <c r="K83" s="36" t="s">
        <v>279</v>
      </c>
      <c r="L83" s="34">
        <v>90178090</v>
      </c>
      <c r="M83" s="51" t="s">
        <v>42</v>
      </c>
      <c r="N83" s="37" t="s">
        <v>43</v>
      </c>
      <c r="O83" s="34">
        <v>6</v>
      </c>
      <c r="P83" s="34">
        <v>0</v>
      </c>
      <c r="Q83" s="34">
        <v>6</v>
      </c>
      <c r="R83" s="38">
        <v>514.79999999999995</v>
      </c>
      <c r="S83" s="38">
        <f t="shared" si="10"/>
        <v>3088.7999999999997</v>
      </c>
      <c r="T83" s="39">
        <v>0</v>
      </c>
      <c r="U83" s="39">
        <v>0</v>
      </c>
      <c r="V83" s="40">
        <v>9</v>
      </c>
      <c r="W83" s="40">
        <f t="shared" si="12"/>
        <v>9</v>
      </c>
      <c r="X83" s="40">
        <v>0</v>
      </c>
      <c r="Y83" s="41">
        <f t="shared" ref="Y83:Y146" si="14">(S83+T83+U83)*9%</f>
        <v>277.99199999999996</v>
      </c>
      <c r="Z83" s="41">
        <f t="shared" ref="Z83:Z146" si="15">(S83+T83+U83)*9%</f>
        <v>277.99199999999996</v>
      </c>
      <c r="AA83" s="41">
        <v>0</v>
      </c>
      <c r="AB83" s="39">
        <v>0</v>
      </c>
      <c r="AC83" s="49"/>
      <c r="AD83" s="31">
        <f t="shared" si="11"/>
        <v>3644.7839999999997</v>
      </c>
      <c r="AE83" s="52" t="s">
        <v>44</v>
      </c>
      <c r="AF83" s="32" t="s">
        <v>372</v>
      </c>
      <c r="AG83" s="110" t="s">
        <v>117</v>
      </c>
      <c r="AH83" s="48">
        <v>46128</v>
      </c>
      <c r="AI83" s="34"/>
      <c r="AJ83" s="34"/>
      <c r="AK83" s="34" t="s">
        <v>195</v>
      </c>
      <c r="AL83" s="34" t="s">
        <v>58</v>
      </c>
      <c r="AM83" s="49"/>
      <c r="AN83" s="35"/>
    </row>
    <row r="84" spans="1:40" s="50" customFormat="1" x14ac:dyDescent="0.25">
      <c r="A84" s="97">
        <v>26</v>
      </c>
      <c r="B84" s="53" t="s">
        <v>370</v>
      </c>
      <c r="C84" s="28">
        <v>46122</v>
      </c>
      <c r="D84" s="37" t="s">
        <v>41</v>
      </c>
      <c r="E84" s="43"/>
      <c r="F84" s="28"/>
      <c r="G84" s="44" t="s">
        <v>371</v>
      </c>
      <c r="H84" s="29">
        <v>46121</v>
      </c>
      <c r="I84" s="42" t="s">
        <v>91</v>
      </c>
      <c r="J84" s="34" t="s">
        <v>65</v>
      </c>
      <c r="K84" s="36" t="s">
        <v>373</v>
      </c>
      <c r="L84" s="34">
        <v>7318</v>
      </c>
      <c r="M84" s="51" t="s">
        <v>42</v>
      </c>
      <c r="N84" s="37" t="s">
        <v>43</v>
      </c>
      <c r="O84" s="34">
        <v>16</v>
      </c>
      <c r="P84" s="34">
        <v>0</v>
      </c>
      <c r="Q84" s="34">
        <v>16</v>
      </c>
      <c r="R84" s="38">
        <v>391.95</v>
      </c>
      <c r="S84" s="38">
        <f t="shared" si="10"/>
        <v>6271.2</v>
      </c>
      <c r="T84" s="39">
        <v>0</v>
      </c>
      <c r="U84" s="39">
        <v>0</v>
      </c>
      <c r="V84" s="40">
        <v>9</v>
      </c>
      <c r="W84" s="40">
        <f t="shared" si="12"/>
        <v>9</v>
      </c>
      <c r="X84" s="40">
        <v>0</v>
      </c>
      <c r="Y84" s="41">
        <f t="shared" si="14"/>
        <v>564.40800000000002</v>
      </c>
      <c r="Z84" s="41">
        <f t="shared" si="15"/>
        <v>564.40800000000002</v>
      </c>
      <c r="AA84" s="41">
        <v>0</v>
      </c>
      <c r="AB84" s="39">
        <v>0</v>
      </c>
      <c r="AC84" s="49"/>
      <c r="AD84" s="31">
        <f t="shared" si="11"/>
        <v>7400.0160000000005</v>
      </c>
      <c r="AE84" s="52" t="s">
        <v>44</v>
      </c>
      <c r="AF84" s="32" t="s">
        <v>372</v>
      </c>
      <c r="AG84" s="110" t="s">
        <v>117</v>
      </c>
      <c r="AH84" s="48">
        <v>46128</v>
      </c>
      <c r="AI84" s="34"/>
      <c r="AJ84" s="34"/>
      <c r="AK84" s="34" t="s">
        <v>195</v>
      </c>
      <c r="AL84" s="34" t="s">
        <v>58</v>
      </c>
      <c r="AM84" s="49"/>
      <c r="AN84" s="35"/>
    </row>
    <row r="85" spans="1:40" s="50" customFormat="1" x14ac:dyDescent="0.25">
      <c r="A85" s="97">
        <v>26</v>
      </c>
      <c r="B85" s="53" t="s">
        <v>370</v>
      </c>
      <c r="C85" s="28">
        <v>46122</v>
      </c>
      <c r="D85" s="37" t="s">
        <v>41</v>
      </c>
      <c r="E85" s="43"/>
      <c r="F85" s="28"/>
      <c r="G85" s="44" t="s">
        <v>371</v>
      </c>
      <c r="H85" s="29">
        <v>46121</v>
      </c>
      <c r="I85" s="42" t="s">
        <v>91</v>
      </c>
      <c r="J85" s="34" t="s">
        <v>65</v>
      </c>
      <c r="K85" s="36" t="s">
        <v>374</v>
      </c>
      <c r="L85" s="34">
        <v>8207</v>
      </c>
      <c r="M85" s="51" t="s">
        <v>42</v>
      </c>
      <c r="N85" s="37" t="s">
        <v>43</v>
      </c>
      <c r="O85" s="34">
        <v>8</v>
      </c>
      <c r="P85" s="34">
        <v>0</v>
      </c>
      <c r="Q85" s="34">
        <v>8</v>
      </c>
      <c r="R85" s="38">
        <v>57.4</v>
      </c>
      <c r="S85" s="38">
        <f t="shared" si="10"/>
        <v>459.2</v>
      </c>
      <c r="T85" s="39">
        <v>0</v>
      </c>
      <c r="U85" s="39">
        <v>0</v>
      </c>
      <c r="V85" s="40">
        <v>9</v>
      </c>
      <c r="W85" s="40">
        <f t="shared" si="12"/>
        <v>9</v>
      </c>
      <c r="X85" s="40">
        <v>0</v>
      </c>
      <c r="Y85" s="41">
        <f t="shared" si="14"/>
        <v>41.327999999999996</v>
      </c>
      <c r="Z85" s="41">
        <f t="shared" si="15"/>
        <v>41.327999999999996</v>
      </c>
      <c r="AA85" s="41">
        <v>0</v>
      </c>
      <c r="AB85" s="39">
        <v>0</v>
      </c>
      <c r="AC85" s="49"/>
      <c r="AD85" s="31">
        <f t="shared" si="11"/>
        <v>541.85599999999999</v>
      </c>
      <c r="AE85" s="52" t="s">
        <v>44</v>
      </c>
      <c r="AF85" s="32" t="s">
        <v>372</v>
      </c>
      <c r="AG85" s="110" t="s">
        <v>117</v>
      </c>
      <c r="AH85" s="48">
        <v>46128</v>
      </c>
      <c r="AI85" s="34"/>
      <c r="AJ85" s="34"/>
      <c r="AK85" s="34" t="s">
        <v>195</v>
      </c>
      <c r="AL85" s="34" t="s">
        <v>56</v>
      </c>
      <c r="AM85" s="49"/>
      <c r="AN85" s="35">
        <v>9</v>
      </c>
    </row>
    <row r="86" spans="1:40" s="50" customFormat="1" x14ac:dyDescent="0.25">
      <c r="A86" s="97">
        <v>26</v>
      </c>
      <c r="B86" s="53" t="s">
        <v>370</v>
      </c>
      <c r="C86" s="28">
        <v>46122</v>
      </c>
      <c r="D86" s="37" t="s">
        <v>41</v>
      </c>
      <c r="E86" s="43"/>
      <c r="F86" s="28"/>
      <c r="G86" s="44" t="s">
        <v>371</v>
      </c>
      <c r="H86" s="29">
        <v>46121</v>
      </c>
      <c r="I86" s="42" t="s">
        <v>91</v>
      </c>
      <c r="J86" s="34" t="s">
        <v>65</v>
      </c>
      <c r="K86" s="36" t="s">
        <v>375</v>
      </c>
      <c r="L86" s="34">
        <v>8202</v>
      </c>
      <c r="M86" s="51" t="s">
        <v>42</v>
      </c>
      <c r="N86" s="37" t="s">
        <v>43</v>
      </c>
      <c r="O86" s="34">
        <v>36</v>
      </c>
      <c r="P86" s="34">
        <v>0</v>
      </c>
      <c r="Q86" s="34">
        <v>36</v>
      </c>
      <c r="R86" s="38">
        <v>50</v>
      </c>
      <c r="S86" s="38">
        <f t="shared" si="10"/>
        <v>1800</v>
      </c>
      <c r="T86" s="39">
        <v>0</v>
      </c>
      <c r="U86" s="39">
        <v>0</v>
      </c>
      <c r="V86" s="40">
        <v>9</v>
      </c>
      <c r="W86" s="40">
        <f t="shared" si="12"/>
        <v>9</v>
      </c>
      <c r="X86" s="40">
        <v>0</v>
      </c>
      <c r="Y86" s="41">
        <f t="shared" si="14"/>
        <v>162</v>
      </c>
      <c r="Z86" s="41">
        <f t="shared" si="15"/>
        <v>162</v>
      </c>
      <c r="AA86" s="41">
        <v>0</v>
      </c>
      <c r="AB86" s="39">
        <v>0</v>
      </c>
      <c r="AC86" s="49"/>
      <c r="AD86" s="31">
        <f t="shared" si="11"/>
        <v>2124</v>
      </c>
      <c r="AE86" s="52" t="s">
        <v>44</v>
      </c>
      <c r="AF86" s="32" t="s">
        <v>372</v>
      </c>
      <c r="AG86" s="110" t="s">
        <v>117</v>
      </c>
      <c r="AH86" s="48">
        <v>46128</v>
      </c>
      <c r="AI86" s="34"/>
      <c r="AJ86" s="34"/>
      <c r="AK86" s="34" t="s">
        <v>195</v>
      </c>
      <c r="AL86" s="34" t="s">
        <v>56</v>
      </c>
      <c r="AM86" s="49"/>
      <c r="AN86" s="35">
        <v>9</v>
      </c>
    </row>
    <row r="87" spans="1:40" s="50" customFormat="1" x14ac:dyDescent="0.25">
      <c r="A87" s="97">
        <v>26</v>
      </c>
      <c r="B87" s="53" t="s">
        <v>370</v>
      </c>
      <c r="C87" s="28">
        <v>46122</v>
      </c>
      <c r="D87" s="37" t="s">
        <v>41</v>
      </c>
      <c r="E87" s="43"/>
      <c r="F87" s="28"/>
      <c r="G87" s="44" t="s">
        <v>371</v>
      </c>
      <c r="H87" s="29">
        <v>46121</v>
      </c>
      <c r="I87" s="42" t="s">
        <v>91</v>
      </c>
      <c r="J87" s="34" t="s">
        <v>65</v>
      </c>
      <c r="K87" s="36" t="s">
        <v>376</v>
      </c>
      <c r="L87" s="34">
        <v>9017</v>
      </c>
      <c r="M87" s="51" t="s">
        <v>42</v>
      </c>
      <c r="N87" s="37" t="s">
        <v>43</v>
      </c>
      <c r="O87" s="34">
        <v>24</v>
      </c>
      <c r="P87" s="34">
        <v>0</v>
      </c>
      <c r="Q87" s="34">
        <v>24</v>
      </c>
      <c r="R87" s="38">
        <v>72.8</v>
      </c>
      <c r="S87" s="38">
        <f t="shared" si="10"/>
        <v>1747.1999999999998</v>
      </c>
      <c r="T87" s="39">
        <v>0</v>
      </c>
      <c r="U87" s="39">
        <v>0</v>
      </c>
      <c r="V87" s="40">
        <v>9</v>
      </c>
      <c r="W87" s="40">
        <f t="shared" si="12"/>
        <v>9</v>
      </c>
      <c r="X87" s="40">
        <v>0</v>
      </c>
      <c r="Y87" s="41">
        <f t="shared" si="14"/>
        <v>157.24799999999999</v>
      </c>
      <c r="Z87" s="41">
        <f t="shared" si="15"/>
        <v>157.24799999999999</v>
      </c>
      <c r="AA87" s="41">
        <v>0</v>
      </c>
      <c r="AB87" s="39">
        <v>0</v>
      </c>
      <c r="AC87" s="49"/>
      <c r="AD87" s="31">
        <f t="shared" si="11"/>
        <v>2061.6959999999999</v>
      </c>
      <c r="AE87" s="52" t="s">
        <v>44</v>
      </c>
      <c r="AF87" s="32" t="s">
        <v>372</v>
      </c>
      <c r="AG87" s="110" t="s">
        <v>117</v>
      </c>
      <c r="AH87" s="48">
        <v>46128</v>
      </c>
      <c r="AI87" s="34"/>
      <c r="AJ87" s="34"/>
      <c r="AK87" s="34" t="s">
        <v>195</v>
      </c>
      <c r="AL87" s="34" t="s">
        <v>58</v>
      </c>
      <c r="AM87" s="49"/>
      <c r="AN87" s="35">
        <v>9</v>
      </c>
    </row>
    <row r="88" spans="1:40" s="50" customFormat="1" x14ac:dyDescent="0.25">
      <c r="A88" s="97">
        <v>26</v>
      </c>
      <c r="B88" s="53" t="s">
        <v>370</v>
      </c>
      <c r="C88" s="28">
        <v>46122</v>
      </c>
      <c r="D88" s="37" t="s">
        <v>41</v>
      </c>
      <c r="E88" s="43"/>
      <c r="F88" s="28"/>
      <c r="G88" s="44" t="s">
        <v>371</v>
      </c>
      <c r="H88" s="29">
        <v>46121</v>
      </c>
      <c r="I88" s="42" t="s">
        <v>91</v>
      </c>
      <c r="J88" s="34" t="s">
        <v>65</v>
      </c>
      <c r="K88" s="36" t="s">
        <v>377</v>
      </c>
      <c r="L88" s="34">
        <v>8204</v>
      </c>
      <c r="M88" s="51" t="s">
        <v>42</v>
      </c>
      <c r="N88" s="37" t="s">
        <v>43</v>
      </c>
      <c r="O88" s="34">
        <v>19</v>
      </c>
      <c r="P88" s="34">
        <v>0</v>
      </c>
      <c r="Q88" s="34">
        <v>19</v>
      </c>
      <c r="R88" s="38">
        <v>241.15</v>
      </c>
      <c r="S88" s="38">
        <f t="shared" si="10"/>
        <v>4581.8500000000004</v>
      </c>
      <c r="T88" s="39">
        <v>0</v>
      </c>
      <c r="U88" s="39">
        <v>0</v>
      </c>
      <c r="V88" s="40">
        <v>9</v>
      </c>
      <c r="W88" s="40">
        <f t="shared" si="12"/>
        <v>9</v>
      </c>
      <c r="X88" s="40">
        <v>0</v>
      </c>
      <c r="Y88" s="41">
        <f t="shared" si="14"/>
        <v>412.36650000000003</v>
      </c>
      <c r="Z88" s="41">
        <f t="shared" si="15"/>
        <v>412.36650000000003</v>
      </c>
      <c r="AA88" s="41">
        <v>0</v>
      </c>
      <c r="AB88" s="39">
        <v>0</v>
      </c>
      <c r="AC88" s="49"/>
      <c r="AD88" s="31">
        <f t="shared" si="11"/>
        <v>5406.5830000000005</v>
      </c>
      <c r="AE88" s="52" t="s">
        <v>44</v>
      </c>
      <c r="AF88" s="32" t="s">
        <v>372</v>
      </c>
      <c r="AG88" s="110" t="s">
        <v>117</v>
      </c>
      <c r="AH88" s="48">
        <v>46128</v>
      </c>
      <c r="AI88" s="34"/>
      <c r="AJ88" s="34"/>
      <c r="AK88" s="34" t="s">
        <v>195</v>
      </c>
      <c r="AL88" s="34" t="s">
        <v>58</v>
      </c>
      <c r="AM88" s="49"/>
      <c r="AN88" s="35">
        <v>9</v>
      </c>
    </row>
    <row r="89" spans="1:40" s="50" customFormat="1" x14ac:dyDescent="0.25">
      <c r="A89" s="97">
        <v>26</v>
      </c>
      <c r="B89" s="53" t="s">
        <v>370</v>
      </c>
      <c r="C89" s="28">
        <v>46122</v>
      </c>
      <c r="D89" s="37" t="s">
        <v>41</v>
      </c>
      <c r="E89" s="43"/>
      <c r="F89" s="28"/>
      <c r="G89" s="44" t="s">
        <v>371</v>
      </c>
      <c r="H89" s="29">
        <v>46121</v>
      </c>
      <c r="I89" s="42" t="s">
        <v>91</v>
      </c>
      <c r="J89" s="34" t="s">
        <v>65</v>
      </c>
      <c r="K89" s="36" t="s">
        <v>378</v>
      </c>
      <c r="L89" s="34">
        <v>8204</v>
      </c>
      <c r="M89" s="51" t="s">
        <v>42</v>
      </c>
      <c r="N89" s="37" t="s">
        <v>43</v>
      </c>
      <c r="O89" s="34">
        <v>12</v>
      </c>
      <c r="P89" s="34">
        <v>0</v>
      </c>
      <c r="Q89" s="34">
        <v>12</v>
      </c>
      <c r="R89" s="38">
        <v>510.25</v>
      </c>
      <c r="S89" s="38">
        <f t="shared" si="10"/>
        <v>6123</v>
      </c>
      <c r="T89" s="39">
        <v>0</v>
      </c>
      <c r="U89" s="39">
        <v>0</v>
      </c>
      <c r="V89" s="40">
        <v>9</v>
      </c>
      <c r="W89" s="40">
        <f t="shared" si="12"/>
        <v>9</v>
      </c>
      <c r="X89" s="40">
        <v>0</v>
      </c>
      <c r="Y89" s="41">
        <f t="shared" si="14"/>
        <v>551.06999999999994</v>
      </c>
      <c r="Z89" s="41">
        <f t="shared" si="15"/>
        <v>551.06999999999994</v>
      </c>
      <c r="AA89" s="41">
        <v>0</v>
      </c>
      <c r="AB89" s="39">
        <v>0</v>
      </c>
      <c r="AC89" s="49"/>
      <c r="AD89" s="31">
        <f t="shared" si="11"/>
        <v>7225.1399999999994</v>
      </c>
      <c r="AE89" s="52" t="s">
        <v>44</v>
      </c>
      <c r="AF89" s="32" t="s">
        <v>372</v>
      </c>
      <c r="AG89" s="110" t="s">
        <v>117</v>
      </c>
      <c r="AH89" s="48">
        <v>46128</v>
      </c>
      <c r="AI89" s="34"/>
      <c r="AJ89" s="34"/>
      <c r="AK89" s="34" t="s">
        <v>195</v>
      </c>
      <c r="AL89" s="34" t="s">
        <v>58</v>
      </c>
      <c r="AM89" s="49"/>
      <c r="AN89" s="35">
        <v>9</v>
      </c>
    </row>
    <row r="90" spans="1:40" s="50" customFormat="1" x14ac:dyDescent="0.25">
      <c r="A90" s="97">
        <v>26</v>
      </c>
      <c r="B90" s="53" t="s">
        <v>370</v>
      </c>
      <c r="C90" s="28">
        <v>46122</v>
      </c>
      <c r="D90" s="37" t="s">
        <v>41</v>
      </c>
      <c r="E90" s="43"/>
      <c r="F90" s="28"/>
      <c r="G90" s="44" t="s">
        <v>371</v>
      </c>
      <c r="H90" s="29">
        <v>46121</v>
      </c>
      <c r="I90" s="42" t="s">
        <v>91</v>
      </c>
      <c r="J90" s="34" t="s">
        <v>65</v>
      </c>
      <c r="K90" s="36" t="s">
        <v>379</v>
      </c>
      <c r="L90" s="34">
        <v>8205</v>
      </c>
      <c r="M90" s="51" t="s">
        <v>42</v>
      </c>
      <c r="N90" s="37" t="s">
        <v>43</v>
      </c>
      <c r="O90" s="34">
        <v>8</v>
      </c>
      <c r="P90" s="34">
        <v>0</v>
      </c>
      <c r="Q90" s="34">
        <v>8</v>
      </c>
      <c r="R90" s="38">
        <v>244.4</v>
      </c>
      <c r="S90" s="38">
        <f t="shared" si="10"/>
        <v>1955.2</v>
      </c>
      <c r="T90" s="39">
        <v>0</v>
      </c>
      <c r="U90" s="39">
        <v>0</v>
      </c>
      <c r="V90" s="40">
        <v>9</v>
      </c>
      <c r="W90" s="40">
        <f t="shared" si="12"/>
        <v>9</v>
      </c>
      <c r="X90" s="40">
        <v>0</v>
      </c>
      <c r="Y90" s="41">
        <f t="shared" si="14"/>
        <v>175.96799999999999</v>
      </c>
      <c r="Z90" s="41">
        <f t="shared" si="15"/>
        <v>175.96799999999999</v>
      </c>
      <c r="AA90" s="41">
        <v>0</v>
      </c>
      <c r="AB90" s="39">
        <v>0</v>
      </c>
      <c r="AC90" s="49"/>
      <c r="AD90" s="31">
        <f t="shared" si="11"/>
        <v>2307.136</v>
      </c>
      <c r="AE90" s="52" t="s">
        <v>44</v>
      </c>
      <c r="AF90" s="32" t="s">
        <v>372</v>
      </c>
      <c r="AG90" s="110" t="s">
        <v>117</v>
      </c>
      <c r="AH90" s="48">
        <v>46128</v>
      </c>
      <c r="AI90" s="34"/>
      <c r="AJ90" s="34"/>
      <c r="AK90" s="34" t="s">
        <v>195</v>
      </c>
      <c r="AL90" s="34" t="s">
        <v>58</v>
      </c>
      <c r="AM90" s="49"/>
      <c r="AN90" s="35">
        <v>9</v>
      </c>
    </row>
    <row r="91" spans="1:40" s="50" customFormat="1" x14ac:dyDescent="0.25">
      <c r="A91" s="97">
        <v>26</v>
      </c>
      <c r="B91" s="53" t="s">
        <v>370</v>
      </c>
      <c r="C91" s="28">
        <v>46122</v>
      </c>
      <c r="D91" s="37" t="s">
        <v>41</v>
      </c>
      <c r="E91" s="43"/>
      <c r="F91" s="28"/>
      <c r="G91" s="44" t="s">
        <v>371</v>
      </c>
      <c r="H91" s="29">
        <v>46121</v>
      </c>
      <c r="I91" s="42" t="s">
        <v>91</v>
      </c>
      <c r="J91" s="34" t="s">
        <v>65</v>
      </c>
      <c r="K91" s="36" t="s">
        <v>380</v>
      </c>
      <c r="L91" s="34">
        <v>3923</v>
      </c>
      <c r="M91" s="51" t="s">
        <v>42</v>
      </c>
      <c r="N91" s="37" t="s">
        <v>43</v>
      </c>
      <c r="O91" s="34">
        <v>4</v>
      </c>
      <c r="P91" s="34">
        <v>0</v>
      </c>
      <c r="Q91" s="34">
        <v>4</v>
      </c>
      <c r="R91" s="38">
        <v>1075.75</v>
      </c>
      <c r="S91" s="38">
        <f t="shared" si="10"/>
        <v>4303</v>
      </c>
      <c r="T91" s="39">
        <v>0</v>
      </c>
      <c r="U91" s="39">
        <v>0</v>
      </c>
      <c r="V91" s="40">
        <v>9</v>
      </c>
      <c r="W91" s="40">
        <f t="shared" si="12"/>
        <v>9</v>
      </c>
      <c r="X91" s="40">
        <v>0</v>
      </c>
      <c r="Y91" s="41">
        <f t="shared" si="14"/>
        <v>387.27</v>
      </c>
      <c r="Z91" s="41">
        <f t="shared" si="15"/>
        <v>387.27</v>
      </c>
      <c r="AA91" s="41">
        <v>0</v>
      </c>
      <c r="AB91" s="39">
        <v>0</v>
      </c>
      <c r="AC91" s="49"/>
      <c r="AD91" s="31">
        <f t="shared" si="11"/>
        <v>5077.5400000000009</v>
      </c>
      <c r="AE91" s="52" t="s">
        <v>44</v>
      </c>
      <c r="AF91" s="32" t="s">
        <v>372</v>
      </c>
      <c r="AG91" s="110" t="s">
        <v>117</v>
      </c>
      <c r="AH91" s="48">
        <v>46128</v>
      </c>
      <c r="AI91" s="34"/>
      <c r="AJ91" s="34"/>
      <c r="AK91" s="34" t="s">
        <v>195</v>
      </c>
      <c r="AL91" s="34" t="s">
        <v>58</v>
      </c>
      <c r="AM91" s="49"/>
      <c r="AN91" s="35">
        <v>9</v>
      </c>
    </row>
    <row r="92" spans="1:40" s="50" customFormat="1" x14ac:dyDescent="0.25">
      <c r="A92" s="97">
        <v>27</v>
      </c>
      <c r="B92" s="53" t="s">
        <v>381</v>
      </c>
      <c r="C92" s="28">
        <v>46122</v>
      </c>
      <c r="D92" s="37" t="s">
        <v>41</v>
      </c>
      <c r="E92" s="43"/>
      <c r="F92" s="28"/>
      <c r="G92" s="44" t="s">
        <v>382</v>
      </c>
      <c r="H92" s="29">
        <v>46118</v>
      </c>
      <c r="I92" s="42" t="s">
        <v>60</v>
      </c>
      <c r="J92" s="34" t="s">
        <v>61</v>
      </c>
      <c r="K92" s="36" t="s">
        <v>197</v>
      </c>
      <c r="L92" s="34">
        <v>9017</v>
      </c>
      <c r="M92" s="51" t="s">
        <v>42</v>
      </c>
      <c r="N92" s="37" t="s">
        <v>43</v>
      </c>
      <c r="O92" s="34">
        <v>24</v>
      </c>
      <c r="P92" s="34">
        <v>0</v>
      </c>
      <c r="Q92" s="34">
        <v>24</v>
      </c>
      <c r="R92" s="38">
        <v>498.96</v>
      </c>
      <c r="S92" s="38">
        <f t="shared" si="10"/>
        <v>11975.039999999999</v>
      </c>
      <c r="T92" s="39">
        <v>0</v>
      </c>
      <c r="U92" s="39">
        <v>0</v>
      </c>
      <c r="V92" s="40">
        <v>9</v>
      </c>
      <c r="W92" s="40">
        <f t="shared" si="12"/>
        <v>9</v>
      </c>
      <c r="X92" s="40">
        <v>0</v>
      </c>
      <c r="Y92" s="41">
        <f t="shared" si="14"/>
        <v>1077.7535999999998</v>
      </c>
      <c r="Z92" s="41">
        <f t="shared" si="15"/>
        <v>1077.7535999999998</v>
      </c>
      <c r="AA92" s="41">
        <v>0</v>
      </c>
      <c r="AB92" s="39">
        <v>0</v>
      </c>
      <c r="AC92" s="49"/>
      <c r="AD92" s="31">
        <f t="shared" si="11"/>
        <v>14130.547199999999</v>
      </c>
      <c r="AE92" s="52" t="s">
        <v>44</v>
      </c>
      <c r="AF92" s="32" t="s">
        <v>276</v>
      </c>
      <c r="AG92" s="110" t="s">
        <v>464</v>
      </c>
      <c r="AH92" s="48">
        <v>46126</v>
      </c>
      <c r="AI92" s="34"/>
      <c r="AJ92" s="34"/>
      <c r="AK92" s="34" t="s">
        <v>195</v>
      </c>
      <c r="AL92" s="34" t="s">
        <v>58</v>
      </c>
      <c r="AM92" s="49"/>
      <c r="AN92" s="35">
        <v>9</v>
      </c>
    </row>
    <row r="93" spans="1:40" s="50" customFormat="1" x14ac:dyDescent="0.25">
      <c r="A93" s="97">
        <v>27</v>
      </c>
      <c r="B93" s="53" t="s">
        <v>381</v>
      </c>
      <c r="C93" s="28">
        <v>46122</v>
      </c>
      <c r="D93" s="37" t="s">
        <v>41</v>
      </c>
      <c r="E93" s="43"/>
      <c r="F93" s="28"/>
      <c r="G93" s="44" t="s">
        <v>382</v>
      </c>
      <c r="H93" s="29">
        <v>46118</v>
      </c>
      <c r="I93" s="42" t="s">
        <v>60</v>
      </c>
      <c r="J93" s="34" t="s">
        <v>61</v>
      </c>
      <c r="K93" s="36" t="s">
        <v>383</v>
      </c>
      <c r="L93" s="34">
        <v>9017</v>
      </c>
      <c r="M93" s="51" t="s">
        <v>42</v>
      </c>
      <c r="N93" s="37" t="s">
        <v>43</v>
      </c>
      <c r="O93" s="34">
        <v>24</v>
      </c>
      <c r="P93" s="34">
        <v>0</v>
      </c>
      <c r="Q93" s="34">
        <v>24</v>
      </c>
      <c r="R93" s="38">
        <v>311.22000000000003</v>
      </c>
      <c r="S93" s="38">
        <f t="shared" si="10"/>
        <v>7469.2800000000007</v>
      </c>
      <c r="T93" s="39">
        <v>0</v>
      </c>
      <c r="U93" s="39">
        <v>0</v>
      </c>
      <c r="V93" s="40">
        <v>9</v>
      </c>
      <c r="W93" s="40">
        <f t="shared" si="12"/>
        <v>9</v>
      </c>
      <c r="X93" s="40">
        <v>0</v>
      </c>
      <c r="Y93" s="41">
        <f t="shared" si="14"/>
        <v>672.23520000000008</v>
      </c>
      <c r="Z93" s="41">
        <f t="shared" si="15"/>
        <v>672.23520000000008</v>
      </c>
      <c r="AA93" s="41">
        <v>0</v>
      </c>
      <c r="AB93" s="39">
        <v>0</v>
      </c>
      <c r="AC93" s="49"/>
      <c r="AD93" s="31">
        <f t="shared" si="11"/>
        <v>8813.7504000000008</v>
      </c>
      <c r="AE93" s="52" t="s">
        <v>44</v>
      </c>
      <c r="AF93" s="32" t="s">
        <v>276</v>
      </c>
      <c r="AG93" s="110" t="s">
        <v>464</v>
      </c>
      <c r="AH93" s="48">
        <v>46126</v>
      </c>
      <c r="AI93" s="34"/>
      <c r="AJ93" s="34"/>
      <c r="AK93" s="34" t="s">
        <v>195</v>
      </c>
      <c r="AL93" s="34" t="s">
        <v>58</v>
      </c>
      <c r="AM93" s="49"/>
      <c r="AN93" s="35">
        <v>9</v>
      </c>
    </row>
    <row r="94" spans="1:40" s="50" customFormat="1" x14ac:dyDescent="0.25">
      <c r="A94" s="97">
        <v>28</v>
      </c>
      <c r="B94" s="53" t="s">
        <v>66</v>
      </c>
      <c r="C94" s="28">
        <v>46122</v>
      </c>
      <c r="D94" s="37" t="s">
        <v>41</v>
      </c>
      <c r="E94" s="43"/>
      <c r="F94" s="28"/>
      <c r="G94" s="44" t="s">
        <v>384</v>
      </c>
      <c r="H94" s="29">
        <v>46121</v>
      </c>
      <c r="I94" s="42" t="s">
        <v>45</v>
      </c>
      <c r="J94" s="34" t="s">
        <v>46</v>
      </c>
      <c r="K94" s="36" t="s">
        <v>185</v>
      </c>
      <c r="L94" s="34">
        <v>7004</v>
      </c>
      <c r="M94" s="51" t="s">
        <v>42</v>
      </c>
      <c r="N94" s="37" t="s">
        <v>43</v>
      </c>
      <c r="O94" s="34">
        <v>100</v>
      </c>
      <c r="P94" s="34">
        <v>0</v>
      </c>
      <c r="Q94" s="34">
        <v>100</v>
      </c>
      <c r="R94" s="38">
        <v>6</v>
      </c>
      <c r="S94" s="38">
        <f t="shared" si="10"/>
        <v>600</v>
      </c>
      <c r="T94" s="39">
        <v>0</v>
      </c>
      <c r="U94" s="39">
        <v>0</v>
      </c>
      <c r="V94" s="40">
        <v>9</v>
      </c>
      <c r="W94" s="40">
        <f t="shared" si="12"/>
        <v>9</v>
      </c>
      <c r="X94" s="40">
        <v>0</v>
      </c>
      <c r="Y94" s="41">
        <f t="shared" si="14"/>
        <v>54</v>
      </c>
      <c r="Z94" s="41">
        <f t="shared" si="15"/>
        <v>54</v>
      </c>
      <c r="AA94" s="41">
        <v>0</v>
      </c>
      <c r="AB94" s="39">
        <v>0</v>
      </c>
      <c r="AC94" s="49"/>
      <c r="AD94" s="31">
        <f t="shared" si="11"/>
        <v>708</v>
      </c>
      <c r="AE94" s="52" t="s">
        <v>44</v>
      </c>
      <c r="AF94" s="32" t="s">
        <v>385</v>
      </c>
      <c r="AG94" s="110" t="s">
        <v>465</v>
      </c>
      <c r="AH94" s="48">
        <v>46126</v>
      </c>
      <c r="AI94" s="34"/>
      <c r="AJ94" s="34"/>
      <c r="AK94" s="34" t="s">
        <v>195</v>
      </c>
      <c r="AL94" s="34" t="s">
        <v>56</v>
      </c>
      <c r="AM94" s="49"/>
      <c r="AN94" s="35">
        <v>9</v>
      </c>
    </row>
    <row r="95" spans="1:40" s="50" customFormat="1" x14ac:dyDescent="0.25">
      <c r="A95" s="97">
        <v>28</v>
      </c>
      <c r="B95" s="53" t="s">
        <v>66</v>
      </c>
      <c r="C95" s="28">
        <v>46122</v>
      </c>
      <c r="D95" s="37" t="s">
        <v>41</v>
      </c>
      <c r="E95" s="43"/>
      <c r="F95" s="28"/>
      <c r="G95" s="44" t="s">
        <v>384</v>
      </c>
      <c r="H95" s="29">
        <v>46121</v>
      </c>
      <c r="I95" s="42" t="s">
        <v>45</v>
      </c>
      <c r="J95" s="34" t="s">
        <v>46</v>
      </c>
      <c r="K95" s="36" t="s">
        <v>246</v>
      </c>
      <c r="L95" s="34">
        <v>8211</v>
      </c>
      <c r="M95" s="51" t="s">
        <v>42</v>
      </c>
      <c r="N95" s="37" t="s">
        <v>43</v>
      </c>
      <c r="O95" s="34">
        <v>24</v>
      </c>
      <c r="P95" s="34">
        <v>0</v>
      </c>
      <c r="Q95" s="34">
        <v>24</v>
      </c>
      <c r="R95" s="38">
        <v>90</v>
      </c>
      <c r="S95" s="38">
        <f t="shared" si="10"/>
        <v>2160</v>
      </c>
      <c r="T95" s="39">
        <v>0</v>
      </c>
      <c r="U95" s="39">
        <v>0</v>
      </c>
      <c r="V95" s="40">
        <v>9</v>
      </c>
      <c r="W95" s="40">
        <f t="shared" si="12"/>
        <v>9</v>
      </c>
      <c r="X95" s="40">
        <v>0</v>
      </c>
      <c r="Y95" s="41">
        <f t="shared" si="14"/>
        <v>194.4</v>
      </c>
      <c r="Z95" s="41">
        <f t="shared" si="15"/>
        <v>194.4</v>
      </c>
      <c r="AA95" s="41">
        <v>0</v>
      </c>
      <c r="AB95" s="39">
        <v>0</v>
      </c>
      <c r="AC95" s="49"/>
      <c r="AD95" s="31">
        <f t="shared" si="11"/>
        <v>2548.8000000000002</v>
      </c>
      <c r="AE95" s="52" t="s">
        <v>44</v>
      </c>
      <c r="AF95" s="32" t="s">
        <v>385</v>
      </c>
      <c r="AG95" s="110" t="s">
        <v>465</v>
      </c>
      <c r="AH95" s="48">
        <v>46126</v>
      </c>
      <c r="AI95" s="34"/>
      <c r="AJ95" s="34"/>
      <c r="AK95" s="34" t="s">
        <v>195</v>
      </c>
      <c r="AL95" s="34" t="s">
        <v>56</v>
      </c>
      <c r="AM95" s="49"/>
      <c r="AN95" s="35">
        <v>9</v>
      </c>
    </row>
    <row r="96" spans="1:40" s="50" customFormat="1" x14ac:dyDescent="0.25">
      <c r="A96" s="97">
        <v>28</v>
      </c>
      <c r="B96" s="53" t="s">
        <v>66</v>
      </c>
      <c r="C96" s="28">
        <v>46122</v>
      </c>
      <c r="D96" s="37" t="s">
        <v>41</v>
      </c>
      <c r="E96" s="43"/>
      <c r="F96" s="28"/>
      <c r="G96" s="44" t="s">
        <v>384</v>
      </c>
      <c r="H96" s="29">
        <v>46121</v>
      </c>
      <c r="I96" s="42" t="s">
        <v>45</v>
      </c>
      <c r="J96" s="34" t="s">
        <v>46</v>
      </c>
      <c r="K96" s="36" t="s">
        <v>386</v>
      </c>
      <c r="L96" s="34">
        <v>3208</v>
      </c>
      <c r="M96" s="51" t="s">
        <v>42</v>
      </c>
      <c r="N96" s="37" t="s">
        <v>43</v>
      </c>
      <c r="O96" s="34">
        <v>10</v>
      </c>
      <c r="P96" s="34">
        <v>0</v>
      </c>
      <c r="Q96" s="34">
        <v>10</v>
      </c>
      <c r="R96" s="38">
        <v>220</v>
      </c>
      <c r="S96" s="38">
        <f t="shared" si="10"/>
        <v>2200</v>
      </c>
      <c r="T96" s="39">
        <v>0</v>
      </c>
      <c r="U96" s="39">
        <v>0</v>
      </c>
      <c r="V96" s="40">
        <v>9</v>
      </c>
      <c r="W96" s="40">
        <f t="shared" si="12"/>
        <v>9</v>
      </c>
      <c r="X96" s="40">
        <v>0</v>
      </c>
      <c r="Y96" s="41">
        <f t="shared" si="14"/>
        <v>198</v>
      </c>
      <c r="Z96" s="41">
        <f t="shared" si="15"/>
        <v>198</v>
      </c>
      <c r="AA96" s="41">
        <v>0</v>
      </c>
      <c r="AB96" s="39">
        <v>0</v>
      </c>
      <c r="AC96" s="49"/>
      <c r="AD96" s="31">
        <f t="shared" si="11"/>
        <v>2596</v>
      </c>
      <c r="AE96" s="52" t="s">
        <v>44</v>
      </c>
      <c r="AF96" s="32" t="s">
        <v>385</v>
      </c>
      <c r="AG96" s="110" t="s">
        <v>465</v>
      </c>
      <c r="AH96" s="48">
        <v>46126</v>
      </c>
      <c r="AI96" s="34"/>
      <c r="AJ96" s="34"/>
      <c r="AK96" s="34" t="s">
        <v>195</v>
      </c>
      <c r="AL96" s="34" t="s">
        <v>56</v>
      </c>
      <c r="AM96" s="49"/>
      <c r="AN96" s="35">
        <v>9</v>
      </c>
    </row>
    <row r="97" spans="1:40" s="50" customFormat="1" x14ac:dyDescent="0.25">
      <c r="A97" s="97">
        <v>29</v>
      </c>
      <c r="B97" s="53" t="s">
        <v>387</v>
      </c>
      <c r="C97" s="28">
        <v>46122</v>
      </c>
      <c r="D97" s="37" t="s">
        <v>41</v>
      </c>
      <c r="E97" s="43"/>
      <c r="F97" s="28"/>
      <c r="G97" s="44" t="s">
        <v>388</v>
      </c>
      <c r="H97" s="29">
        <v>46120</v>
      </c>
      <c r="I97" s="42" t="s">
        <v>140</v>
      </c>
      <c r="J97" s="34" t="s">
        <v>389</v>
      </c>
      <c r="K97" s="36" t="s">
        <v>268</v>
      </c>
      <c r="L97" s="34">
        <v>3917310</v>
      </c>
      <c r="M97" s="51" t="s">
        <v>42</v>
      </c>
      <c r="N97" s="37" t="s">
        <v>43</v>
      </c>
      <c r="O97" s="34">
        <v>150</v>
      </c>
      <c r="P97" s="34">
        <v>0</v>
      </c>
      <c r="Q97" s="34">
        <v>150</v>
      </c>
      <c r="R97" s="38">
        <v>640</v>
      </c>
      <c r="S97" s="38">
        <f t="shared" si="10"/>
        <v>96000</v>
      </c>
      <c r="T97" s="39">
        <v>0</v>
      </c>
      <c r="U97" s="39">
        <v>0</v>
      </c>
      <c r="V97" s="40">
        <v>9</v>
      </c>
      <c r="W97" s="40">
        <f t="shared" si="12"/>
        <v>9</v>
      </c>
      <c r="X97" s="40">
        <v>0</v>
      </c>
      <c r="Y97" s="41">
        <f t="shared" si="14"/>
        <v>8640</v>
      </c>
      <c r="Z97" s="41">
        <f t="shared" si="15"/>
        <v>8640</v>
      </c>
      <c r="AA97" s="41">
        <v>0</v>
      </c>
      <c r="AB97" s="39">
        <v>0</v>
      </c>
      <c r="AC97" s="49"/>
      <c r="AD97" s="31">
        <f t="shared" si="11"/>
        <v>113280</v>
      </c>
      <c r="AE97" s="52" t="s">
        <v>44</v>
      </c>
      <c r="AF97" s="32" t="s">
        <v>390</v>
      </c>
      <c r="AG97" s="110" t="s">
        <v>466</v>
      </c>
      <c r="AH97" s="48">
        <v>46126</v>
      </c>
      <c r="AI97" s="34"/>
      <c r="AJ97" s="34"/>
      <c r="AK97" s="34" t="s">
        <v>195</v>
      </c>
      <c r="AL97" s="34" t="s">
        <v>58</v>
      </c>
      <c r="AM97" s="49"/>
      <c r="AN97" s="35">
        <v>9</v>
      </c>
    </row>
    <row r="98" spans="1:40" s="50" customFormat="1" x14ac:dyDescent="0.25">
      <c r="A98" s="97">
        <v>30</v>
      </c>
      <c r="B98" s="53" t="s">
        <v>391</v>
      </c>
      <c r="C98" s="28">
        <v>46122</v>
      </c>
      <c r="D98" s="37" t="s">
        <v>41</v>
      </c>
      <c r="E98" s="43"/>
      <c r="F98" s="28"/>
      <c r="G98" s="44" t="s">
        <v>392</v>
      </c>
      <c r="H98" s="29">
        <v>46121</v>
      </c>
      <c r="I98" s="42" t="s">
        <v>141</v>
      </c>
      <c r="J98" s="34" t="s">
        <v>76</v>
      </c>
      <c r="K98" s="36" t="s">
        <v>166</v>
      </c>
      <c r="L98" s="34">
        <v>76061200</v>
      </c>
      <c r="M98" s="51" t="s">
        <v>42</v>
      </c>
      <c r="N98" s="37" t="s">
        <v>50</v>
      </c>
      <c r="O98" s="34">
        <v>487.2</v>
      </c>
      <c r="P98" s="34">
        <v>0</v>
      </c>
      <c r="Q98" s="34">
        <v>487.2</v>
      </c>
      <c r="R98" s="38">
        <v>408</v>
      </c>
      <c r="S98" s="38">
        <f t="shared" si="10"/>
        <v>198777.60000000001</v>
      </c>
      <c r="T98" s="39">
        <v>0</v>
      </c>
      <c r="U98" s="39">
        <v>0</v>
      </c>
      <c r="V98" s="40">
        <v>9</v>
      </c>
      <c r="W98" s="40">
        <f t="shared" si="12"/>
        <v>9</v>
      </c>
      <c r="X98" s="40">
        <v>0</v>
      </c>
      <c r="Y98" s="41">
        <f t="shared" si="14"/>
        <v>17889.984</v>
      </c>
      <c r="Z98" s="41">
        <f t="shared" si="15"/>
        <v>17889.984</v>
      </c>
      <c r="AA98" s="41">
        <v>0</v>
      </c>
      <c r="AB98" s="39">
        <v>0</v>
      </c>
      <c r="AC98" s="49"/>
      <c r="AD98" s="31">
        <f t="shared" si="11"/>
        <v>234557.568</v>
      </c>
      <c r="AE98" s="52" t="s">
        <v>44</v>
      </c>
      <c r="AF98" s="32" t="s">
        <v>393</v>
      </c>
      <c r="AG98" s="110" t="s">
        <v>467</v>
      </c>
      <c r="AH98" s="48">
        <v>46126</v>
      </c>
      <c r="AI98" s="34"/>
      <c r="AJ98" s="34"/>
      <c r="AK98" s="34" t="s">
        <v>195</v>
      </c>
      <c r="AL98" s="34" t="s">
        <v>58</v>
      </c>
      <c r="AM98" s="49"/>
      <c r="AN98" s="35">
        <v>9</v>
      </c>
    </row>
    <row r="99" spans="1:40" s="50" customFormat="1" x14ac:dyDescent="0.25">
      <c r="A99" s="97">
        <v>31</v>
      </c>
      <c r="B99" s="53" t="s">
        <v>394</v>
      </c>
      <c r="C99" s="28">
        <v>46122</v>
      </c>
      <c r="D99" s="37" t="s">
        <v>41</v>
      </c>
      <c r="E99" s="43"/>
      <c r="F99" s="28"/>
      <c r="G99" s="44" t="s">
        <v>395</v>
      </c>
      <c r="H99" s="29">
        <v>46121</v>
      </c>
      <c r="I99" s="42" t="s">
        <v>89</v>
      </c>
      <c r="J99" s="34" t="s">
        <v>49</v>
      </c>
      <c r="K99" s="36" t="s">
        <v>396</v>
      </c>
      <c r="L99" s="34">
        <v>76051999</v>
      </c>
      <c r="M99" s="51" t="s">
        <v>42</v>
      </c>
      <c r="N99" s="37" t="s">
        <v>50</v>
      </c>
      <c r="O99" s="34">
        <v>28</v>
      </c>
      <c r="P99" s="34">
        <v>0</v>
      </c>
      <c r="Q99" s="34">
        <v>28</v>
      </c>
      <c r="R99" s="38">
        <v>883</v>
      </c>
      <c r="S99" s="38">
        <f t="shared" si="10"/>
        <v>24724</v>
      </c>
      <c r="T99" s="39">
        <v>0</v>
      </c>
      <c r="U99" s="39">
        <v>0</v>
      </c>
      <c r="V99" s="40">
        <v>0</v>
      </c>
      <c r="W99" s="40">
        <f t="shared" si="12"/>
        <v>0</v>
      </c>
      <c r="X99" s="40">
        <v>0</v>
      </c>
      <c r="Y99" s="41">
        <f t="shared" si="14"/>
        <v>2225.16</v>
      </c>
      <c r="Z99" s="41">
        <f t="shared" si="15"/>
        <v>2225.16</v>
      </c>
      <c r="AA99" s="41">
        <v>0</v>
      </c>
      <c r="AB99" s="39">
        <v>0</v>
      </c>
      <c r="AC99" s="49"/>
      <c r="AD99" s="31">
        <f t="shared" si="11"/>
        <v>29174.32</v>
      </c>
      <c r="AE99" s="52" t="s">
        <v>44</v>
      </c>
      <c r="AF99" s="32" t="s">
        <v>277</v>
      </c>
      <c r="AG99" s="110" t="s">
        <v>468</v>
      </c>
      <c r="AH99" s="48">
        <v>46126</v>
      </c>
      <c r="AI99" s="34"/>
      <c r="AJ99" s="34"/>
      <c r="AK99" s="34" t="s">
        <v>195</v>
      </c>
      <c r="AL99" s="34" t="s">
        <v>58</v>
      </c>
      <c r="AM99" s="49"/>
      <c r="AN99" s="35">
        <v>9</v>
      </c>
    </row>
    <row r="100" spans="1:40" s="50" customFormat="1" x14ac:dyDescent="0.25">
      <c r="A100" s="97">
        <v>32</v>
      </c>
      <c r="B100" s="53" t="s">
        <v>397</v>
      </c>
      <c r="C100" s="28">
        <v>46122</v>
      </c>
      <c r="D100" s="37" t="s">
        <v>41</v>
      </c>
      <c r="E100" s="43"/>
      <c r="F100" s="28"/>
      <c r="G100" s="44" t="s">
        <v>398</v>
      </c>
      <c r="H100" s="29">
        <v>46121</v>
      </c>
      <c r="I100" s="42" t="s">
        <v>45</v>
      </c>
      <c r="J100" s="34" t="s">
        <v>46</v>
      </c>
      <c r="K100" s="36" t="s">
        <v>399</v>
      </c>
      <c r="L100" s="34">
        <v>9603</v>
      </c>
      <c r="M100" s="51" t="s">
        <v>42</v>
      </c>
      <c r="N100" s="37" t="s">
        <v>43</v>
      </c>
      <c r="O100" s="34">
        <v>24</v>
      </c>
      <c r="P100" s="34">
        <v>0</v>
      </c>
      <c r="Q100" s="34">
        <v>24</v>
      </c>
      <c r="R100" s="38">
        <v>102</v>
      </c>
      <c r="S100" s="38">
        <f t="shared" si="10"/>
        <v>2448</v>
      </c>
      <c r="T100" s="39">
        <v>0</v>
      </c>
      <c r="U100" s="39">
        <v>0</v>
      </c>
      <c r="V100" s="40">
        <v>9</v>
      </c>
      <c r="W100" s="40">
        <f t="shared" si="12"/>
        <v>9</v>
      </c>
      <c r="X100" s="40">
        <v>0</v>
      </c>
      <c r="Y100" s="41">
        <f t="shared" si="14"/>
        <v>220.32</v>
      </c>
      <c r="Z100" s="41">
        <f t="shared" si="15"/>
        <v>220.32</v>
      </c>
      <c r="AA100" s="41">
        <v>0</v>
      </c>
      <c r="AB100" s="39">
        <v>0</v>
      </c>
      <c r="AC100" s="49"/>
      <c r="AD100" s="31">
        <f t="shared" si="11"/>
        <v>2888.6400000000003</v>
      </c>
      <c r="AE100" s="52" t="s">
        <v>44</v>
      </c>
      <c r="AF100" s="32" t="s">
        <v>278</v>
      </c>
      <c r="AG100" s="110" t="s">
        <v>469</v>
      </c>
      <c r="AH100" s="48">
        <v>46126</v>
      </c>
      <c r="AI100" s="34"/>
      <c r="AJ100" s="34"/>
      <c r="AK100" s="34" t="s">
        <v>195</v>
      </c>
      <c r="AL100" s="34" t="s">
        <v>58</v>
      </c>
      <c r="AM100" s="49"/>
      <c r="AN100" s="35">
        <v>9</v>
      </c>
    </row>
    <row r="101" spans="1:40" s="50" customFormat="1" x14ac:dyDescent="0.25">
      <c r="A101" s="97">
        <v>33</v>
      </c>
      <c r="B101" s="53" t="s">
        <v>400</v>
      </c>
      <c r="C101" s="28">
        <v>46122</v>
      </c>
      <c r="D101" s="37" t="s">
        <v>41</v>
      </c>
      <c r="E101" s="43"/>
      <c r="F101" s="28"/>
      <c r="G101" s="44" t="s">
        <v>401</v>
      </c>
      <c r="H101" s="29">
        <v>46121</v>
      </c>
      <c r="I101" s="42" t="s">
        <v>45</v>
      </c>
      <c r="J101" s="34" t="s">
        <v>46</v>
      </c>
      <c r="K101" s="36" t="s">
        <v>272</v>
      </c>
      <c r="L101" s="34">
        <v>9603</v>
      </c>
      <c r="M101" s="51" t="s">
        <v>42</v>
      </c>
      <c r="N101" s="37" t="s">
        <v>43</v>
      </c>
      <c r="O101" s="34">
        <v>30</v>
      </c>
      <c r="P101" s="34">
        <v>0</v>
      </c>
      <c r="Q101" s="34">
        <v>30</v>
      </c>
      <c r="R101" s="38">
        <v>102</v>
      </c>
      <c r="S101" s="38">
        <f t="shared" si="10"/>
        <v>3060</v>
      </c>
      <c r="T101" s="39">
        <v>0</v>
      </c>
      <c r="U101" s="39">
        <v>0</v>
      </c>
      <c r="V101" s="40">
        <v>9</v>
      </c>
      <c r="W101" s="40">
        <f t="shared" si="12"/>
        <v>9</v>
      </c>
      <c r="X101" s="40">
        <v>0</v>
      </c>
      <c r="Y101" s="41">
        <f t="shared" si="14"/>
        <v>275.39999999999998</v>
      </c>
      <c r="Z101" s="41">
        <f t="shared" si="15"/>
        <v>275.39999999999998</v>
      </c>
      <c r="AA101" s="41">
        <v>0</v>
      </c>
      <c r="AB101" s="39">
        <v>0</v>
      </c>
      <c r="AC101" s="49"/>
      <c r="AD101" s="31">
        <f t="shared" si="11"/>
        <v>3610.8</v>
      </c>
      <c r="AE101" s="52" t="s">
        <v>44</v>
      </c>
      <c r="AF101" s="32" t="s">
        <v>206</v>
      </c>
      <c r="AG101" s="110" t="s">
        <v>470</v>
      </c>
      <c r="AH101" s="48">
        <v>46130</v>
      </c>
      <c r="AI101" s="34"/>
      <c r="AJ101" s="34"/>
      <c r="AK101" s="34" t="s">
        <v>195</v>
      </c>
      <c r="AL101" s="34" t="s">
        <v>58</v>
      </c>
      <c r="AM101" s="49"/>
      <c r="AN101" s="35">
        <v>9</v>
      </c>
    </row>
    <row r="102" spans="1:40" s="50" customFormat="1" x14ac:dyDescent="0.25">
      <c r="A102" s="97">
        <v>34</v>
      </c>
      <c r="B102" s="53" t="s">
        <v>402</v>
      </c>
      <c r="C102" s="28">
        <v>46122</v>
      </c>
      <c r="D102" s="37" t="s">
        <v>41</v>
      </c>
      <c r="E102" s="43"/>
      <c r="F102" s="28"/>
      <c r="G102" s="44" t="s">
        <v>403</v>
      </c>
      <c r="H102" s="29">
        <v>46121</v>
      </c>
      <c r="I102" s="30" t="s">
        <v>92</v>
      </c>
      <c r="J102" s="34" t="s">
        <v>93</v>
      </c>
      <c r="K102" s="36" t="s">
        <v>94</v>
      </c>
      <c r="L102" s="34">
        <v>85446090</v>
      </c>
      <c r="M102" s="51" t="s">
        <v>42</v>
      </c>
      <c r="N102" s="37" t="s">
        <v>47</v>
      </c>
      <c r="O102" s="34">
        <v>300</v>
      </c>
      <c r="P102" s="34">
        <v>0</v>
      </c>
      <c r="Q102" s="34">
        <v>300</v>
      </c>
      <c r="R102" s="38">
        <v>37.409999999999997</v>
      </c>
      <c r="S102" s="38">
        <f t="shared" si="10"/>
        <v>11222.999999999998</v>
      </c>
      <c r="T102" s="39">
        <v>0</v>
      </c>
      <c r="U102" s="39">
        <v>0</v>
      </c>
      <c r="V102" s="40">
        <v>9</v>
      </c>
      <c r="W102" s="40">
        <f t="shared" si="12"/>
        <v>9</v>
      </c>
      <c r="X102" s="40">
        <v>0</v>
      </c>
      <c r="Y102" s="41">
        <f t="shared" si="14"/>
        <v>1010.0699999999998</v>
      </c>
      <c r="Z102" s="41">
        <f t="shared" si="15"/>
        <v>1010.0699999999998</v>
      </c>
      <c r="AA102" s="41">
        <v>0</v>
      </c>
      <c r="AB102" s="39">
        <v>0</v>
      </c>
      <c r="AC102" s="49"/>
      <c r="AD102" s="31">
        <f t="shared" si="11"/>
        <v>13243.139999999998</v>
      </c>
      <c r="AE102" s="52" t="s">
        <v>44</v>
      </c>
      <c r="AF102" s="32" t="s">
        <v>404</v>
      </c>
      <c r="AG102" s="110" t="s">
        <v>471</v>
      </c>
      <c r="AH102" s="48">
        <v>46126</v>
      </c>
      <c r="AI102" s="34"/>
      <c r="AJ102" s="34"/>
      <c r="AK102" s="34" t="s">
        <v>195</v>
      </c>
      <c r="AL102" s="34" t="s">
        <v>58</v>
      </c>
      <c r="AM102" s="49"/>
      <c r="AN102" s="35">
        <v>9</v>
      </c>
    </row>
    <row r="103" spans="1:40" s="50" customFormat="1" x14ac:dyDescent="0.25">
      <c r="A103" s="97">
        <v>34</v>
      </c>
      <c r="B103" s="53" t="s">
        <v>402</v>
      </c>
      <c r="C103" s="28">
        <v>46122</v>
      </c>
      <c r="D103" s="37" t="s">
        <v>41</v>
      </c>
      <c r="E103" s="43"/>
      <c r="F103" s="28"/>
      <c r="G103" s="44" t="s">
        <v>403</v>
      </c>
      <c r="H103" s="29">
        <v>46121</v>
      </c>
      <c r="I103" s="30" t="s">
        <v>92</v>
      </c>
      <c r="J103" s="34" t="s">
        <v>93</v>
      </c>
      <c r="K103" s="36" t="s">
        <v>136</v>
      </c>
      <c r="L103" s="34">
        <v>85444920</v>
      </c>
      <c r="M103" s="51" t="s">
        <v>42</v>
      </c>
      <c r="N103" s="37" t="s">
        <v>47</v>
      </c>
      <c r="O103" s="34">
        <v>100</v>
      </c>
      <c r="P103" s="34">
        <v>0</v>
      </c>
      <c r="Q103" s="34">
        <v>100</v>
      </c>
      <c r="R103" s="38">
        <v>52.58</v>
      </c>
      <c r="S103" s="38">
        <f t="shared" si="10"/>
        <v>5258</v>
      </c>
      <c r="T103" s="39">
        <v>0</v>
      </c>
      <c r="U103" s="39">
        <v>0</v>
      </c>
      <c r="V103" s="40">
        <v>9</v>
      </c>
      <c r="W103" s="40">
        <f t="shared" si="12"/>
        <v>9</v>
      </c>
      <c r="X103" s="40">
        <v>0</v>
      </c>
      <c r="Y103" s="41">
        <f t="shared" si="14"/>
        <v>473.21999999999997</v>
      </c>
      <c r="Z103" s="41">
        <f t="shared" si="15"/>
        <v>473.21999999999997</v>
      </c>
      <c r="AA103" s="41">
        <v>0</v>
      </c>
      <c r="AB103" s="39">
        <v>0</v>
      </c>
      <c r="AC103" s="49"/>
      <c r="AD103" s="31">
        <f t="shared" si="11"/>
        <v>6204.4400000000005</v>
      </c>
      <c r="AE103" s="52" t="s">
        <v>44</v>
      </c>
      <c r="AF103" s="32" t="s">
        <v>404</v>
      </c>
      <c r="AG103" s="110" t="s">
        <v>471</v>
      </c>
      <c r="AH103" s="48">
        <v>46126</v>
      </c>
      <c r="AI103" s="34"/>
      <c r="AJ103" s="34"/>
      <c r="AK103" s="34" t="s">
        <v>195</v>
      </c>
      <c r="AL103" s="34" t="s">
        <v>58</v>
      </c>
      <c r="AM103" s="49"/>
      <c r="AN103" s="35">
        <v>9</v>
      </c>
    </row>
    <row r="104" spans="1:40" s="50" customFormat="1" x14ac:dyDescent="0.25">
      <c r="A104" s="97">
        <v>34</v>
      </c>
      <c r="B104" s="53" t="s">
        <v>402</v>
      </c>
      <c r="C104" s="28">
        <v>46122</v>
      </c>
      <c r="D104" s="37" t="s">
        <v>41</v>
      </c>
      <c r="E104" s="43"/>
      <c r="F104" s="28"/>
      <c r="G104" s="44" t="s">
        <v>403</v>
      </c>
      <c r="H104" s="29">
        <v>46121</v>
      </c>
      <c r="I104" s="30" t="s">
        <v>92</v>
      </c>
      <c r="J104" s="34" t="s">
        <v>93</v>
      </c>
      <c r="K104" s="36" t="s">
        <v>96</v>
      </c>
      <c r="L104" s="34">
        <v>85446090</v>
      </c>
      <c r="M104" s="51" t="s">
        <v>42</v>
      </c>
      <c r="N104" s="37" t="s">
        <v>47</v>
      </c>
      <c r="O104" s="34">
        <v>100</v>
      </c>
      <c r="P104" s="34">
        <v>0</v>
      </c>
      <c r="Q104" s="34">
        <v>100</v>
      </c>
      <c r="R104" s="38">
        <v>613.79999999999995</v>
      </c>
      <c r="S104" s="38">
        <f t="shared" si="10"/>
        <v>61379.999999999993</v>
      </c>
      <c r="T104" s="39">
        <v>0</v>
      </c>
      <c r="U104" s="39">
        <v>0</v>
      </c>
      <c r="V104" s="40">
        <v>9</v>
      </c>
      <c r="W104" s="40">
        <f t="shared" si="12"/>
        <v>9</v>
      </c>
      <c r="X104" s="40">
        <v>0</v>
      </c>
      <c r="Y104" s="41">
        <f t="shared" si="14"/>
        <v>5524.1999999999989</v>
      </c>
      <c r="Z104" s="41">
        <f t="shared" si="15"/>
        <v>5524.1999999999989</v>
      </c>
      <c r="AA104" s="41">
        <v>0</v>
      </c>
      <c r="AB104" s="39">
        <v>0</v>
      </c>
      <c r="AC104" s="49"/>
      <c r="AD104" s="31">
        <f t="shared" si="11"/>
        <v>72428.399999999994</v>
      </c>
      <c r="AE104" s="52" t="s">
        <v>44</v>
      </c>
      <c r="AF104" s="32" t="s">
        <v>404</v>
      </c>
      <c r="AG104" s="110" t="s">
        <v>471</v>
      </c>
      <c r="AH104" s="48">
        <v>46126</v>
      </c>
      <c r="AI104" s="34"/>
      <c r="AJ104" s="34"/>
      <c r="AK104" s="34" t="s">
        <v>195</v>
      </c>
      <c r="AL104" s="34" t="s">
        <v>58</v>
      </c>
      <c r="AM104" s="49"/>
      <c r="AN104" s="35">
        <v>9</v>
      </c>
    </row>
    <row r="105" spans="1:40" s="50" customFormat="1" x14ac:dyDescent="0.25">
      <c r="A105" s="97">
        <v>34</v>
      </c>
      <c r="B105" s="53" t="s">
        <v>402</v>
      </c>
      <c r="C105" s="28">
        <v>46122</v>
      </c>
      <c r="D105" s="37" t="s">
        <v>41</v>
      </c>
      <c r="E105" s="43"/>
      <c r="F105" s="28"/>
      <c r="G105" s="44" t="s">
        <v>403</v>
      </c>
      <c r="H105" s="29">
        <v>46121</v>
      </c>
      <c r="I105" s="30" t="s">
        <v>92</v>
      </c>
      <c r="J105" s="34" t="s">
        <v>93</v>
      </c>
      <c r="K105" s="36" t="s">
        <v>95</v>
      </c>
      <c r="L105" s="34">
        <v>85446090</v>
      </c>
      <c r="M105" s="51" t="s">
        <v>42</v>
      </c>
      <c r="N105" s="37" t="s">
        <v>47</v>
      </c>
      <c r="O105" s="34">
        <v>100</v>
      </c>
      <c r="P105" s="34">
        <v>0</v>
      </c>
      <c r="Q105" s="34">
        <v>100</v>
      </c>
      <c r="R105" s="38">
        <v>241.12</v>
      </c>
      <c r="S105" s="38">
        <f t="shared" si="10"/>
        <v>24112</v>
      </c>
      <c r="T105" s="39">
        <v>0</v>
      </c>
      <c r="U105" s="39">
        <v>0</v>
      </c>
      <c r="V105" s="40">
        <v>9</v>
      </c>
      <c r="W105" s="40">
        <f t="shared" si="12"/>
        <v>9</v>
      </c>
      <c r="X105" s="40">
        <v>0</v>
      </c>
      <c r="Y105" s="41">
        <f t="shared" si="14"/>
        <v>2170.08</v>
      </c>
      <c r="Z105" s="41">
        <f t="shared" si="15"/>
        <v>2170.08</v>
      </c>
      <c r="AA105" s="41">
        <v>0</v>
      </c>
      <c r="AB105" s="39">
        <v>0</v>
      </c>
      <c r="AC105" s="49"/>
      <c r="AD105" s="31">
        <f t="shared" si="11"/>
        <v>28452.160000000003</v>
      </c>
      <c r="AE105" s="52" t="s">
        <v>44</v>
      </c>
      <c r="AF105" s="32" t="s">
        <v>404</v>
      </c>
      <c r="AG105" s="110" t="s">
        <v>471</v>
      </c>
      <c r="AH105" s="48">
        <v>46126</v>
      </c>
      <c r="AI105" s="34"/>
      <c r="AJ105" s="34"/>
      <c r="AK105" s="34" t="s">
        <v>195</v>
      </c>
      <c r="AL105" s="34" t="s">
        <v>58</v>
      </c>
      <c r="AM105" s="49"/>
      <c r="AN105" s="35">
        <v>9</v>
      </c>
    </row>
    <row r="106" spans="1:40" s="50" customFormat="1" x14ac:dyDescent="0.25">
      <c r="A106" s="97">
        <v>35</v>
      </c>
      <c r="B106" s="34">
        <v>10</v>
      </c>
      <c r="C106" s="28">
        <v>46122</v>
      </c>
      <c r="D106" s="37" t="s">
        <v>41</v>
      </c>
      <c r="E106" s="43"/>
      <c r="F106" s="28"/>
      <c r="G106" s="44" t="s">
        <v>405</v>
      </c>
      <c r="H106" s="29">
        <v>46121</v>
      </c>
      <c r="I106" s="42" t="s">
        <v>406</v>
      </c>
      <c r="J106" s="34" t="s">
        <v>407</v>
      </c>
      <c r="K106" s="36" t="s">
        <v>408</v>
      </c>
      <c r="L106" s="34">
        <v>8423</v>
      </c>
      <c r="M106" s="51" t="s">
        <v>42</v>
      </c>
      <c r="N106" s="37" t="s">
        <v>43</v>
      </c>
      <c r="O106" s="34">
        <v>1</v>
      </c>
      <c r="P106" s="34">
        <v>0</v>
      </c>
      <c r="Q106" s="34">
        <v>1</v>
      </c>
      <c r="R106" s="38">
        <v>37500</v>
      </c>
      <c r="S106" s="38">
        <f t="shared" si="10"/>
        <v>37500</v>
      </c>
      <c r="T106" s="39">
        <v>0</v>
      </c>
      <c r="U106" s="39">
        <v>0</v>
      </c>
      <c r="V106" s="40">
        <v>9</v>
      </c>
      <c r="W106" s="40">
        <f t="shared" si="12"/>
        <v>9</v>
      </c>
      <c r="X106" s="40">
        <v>0</v>
      </c>
      <c r="Y106" s="41">
        <f t="shared" si="14"/>
        <v>3375</v>
      </c>
      <c r="Z106" s="41">
        <f t="shared" si="15"/>
        <v>3375</v>
      </c>
      <c r="AA106" s="41">
        <v>0</v>
      </c>
      <c r="AB106" s="39">
        <v>0</v>
      </c>
      <c r="AC106" s="49"/>
      <c r="AD106" s="31">
        <f t="shared" si="11"/>
        <v>44250</v>
      </c>
      <c r="AE106" s="52" t="s">
        <v>44</v>
      </c>
      <c r="AF106" s="32" t="s">
        <v>409</v>
      </c>
      <c r="AG106" s="110" t="s">
        <v>106</v>
      </c>
      <c r="AH106" s="48">
        <v>46128</v>
      </c>
      <c r="AI106" s="34"/>
      <c r="AJ106" s="34"/>
      <c r="AK106" s="34" t="s">
        <v>195</v>
      </c>
      <c r="AL106" s="34" t="s">
        <v>56</v>
      </c>
      <c r="AM106" s="49"/>
      <c r="AN106" s="35">
        <v>9</v>
      </c>
    </row>
    <row r="107" spans="1:40" s="50" customFormat="1" x14ac:dyDescent="0.25">
      <c r="A107" s="97">
        <v>36</v>
      </c>
      <c r="B107" s="34">
        <v>11</v>
      </c>
      <c r="C107" s="28">
        <v>46122</v>
      </c>
      <c r="D107" s="37" t="s">
        <v>41</v>
      </c>
      <c r="E107" s="43"/>
      <c r="F107" s="28"/>
      <c r="G107" s="44" t="s">
        <v>410</v>
      </c>
      <c r="H107" s="29">
        <v>46121</v>
      </c>
      <c r="I107" s="42" t="s">
        <v>198</v>
      </c>
      <c r="J107" s="34" t="s">
        <v>59</v>
      </c>
      <c r="K107" s="36" t="s">
        <v>411</v>
      </c>
      <c r="L107" s="34">
        <v>73079990</v>
      </c>
      <c r="M107" s="51" t="s">
        <v>42</v>
      </c>
      <c r="N107" s="37" t="s">
        <v>43</v>
      </c>
      <c r="O107" s="34">
        <v>100</v>
      </c>
      <c r="P107" s="34">
        <v>0</v>
      </c>
      <c r="Q107" s="34">
        <v>100</v>
      </c>
      <c r="R107" s="38">
        <v>59</v>
      </c>
      <c r="S107" s="38">
        <f t="shared" si="10"/>
        <v>5900</v>
      </c>
      <c r="T107" s="39">
        <v>0</v>
      </c>
      <c r="U107" s="39">
        <v>0</v>
      </c>
      <c r="V107" s="40">
        <v>9</v>
      </c>
      <c r="W107" s="40">
        <f t="shared" si="12"/>
        <v>9</v>
      </c>
      <c r="X107" s="40">
        <v>0</v>
      </c>
      <c r="Y107" s="41">
        <f t="shared" si="14"/>
        <v>531</v>
      </c>
      <c r="Z107" s="41">
        <f t="shared" si="15"/>
        <v>531</v>
      </c>
      <c r="AA107" s="41">
        <v>0</v>
      </c>
      <c r="AB107" s="39">
        <v>0</v>
      </c>
      <c r="AC107" s="49"/>
      <c r="AD107" s="31">
        <f t="shared" si="11"/>
        <v>6962</v>
      </c>
      <c r="AE107" s="52" t="s">
        <v>44</v>
      </c>
      <c r="AF107" s="32" t="s">
        <v>412</v>
      </c>
      <c r="AG107" s="110" t="s">
        <v>472</v>
      </c>
      <c r="AH107" s="48">
        <v>46126</v>
      </c>
      <c r="AI107" s="34"/>
      <c r="AJ107" s="34"/>
      <c r="AK107" s="34" t="s">
        <v>195</v>
      </c>
      <c r="AL107" s="34" t="s">
        <v>58</v>
      </c>
      <c r="AM107" s="49"/>
      <c r="AN107" s="35">
        <v>9</v>
      </c>
    </row>
    <row r="108" spans="1:40" s="50" customFormat="1" ht="25.5" x14ac:dyDescent="0.25">
      <c r="A108" s="97">
        <v>36</v>
      </c>
      <c r="B108" s="34">
        <v>11</v>
      </c>
      <c r="C108" s="28">
        <v>46122</v>
      </c>
      <c r="D108" s="37" t="s">
        <v>41</v>
      </c>
      <c r="E108" s="43"/>
      <c r="F108" s="28"/>
      <c r="G108" s="44" t="s">
        <v>410</v>
      </c>
      <c r="H108" s="29">
        <v>46121</v>
      </c>
      <c r="I108" s="42" t="s">
        <v>198</v>
      </c>
      <c r="J108" s="34" t="s">
        <v>59</v>
      </c>
      <c r="K108" s="36" t="s">
        <v>413</v>
      </c>
      <c r="L108" s="34">
        <v>73079990</v>
      </c>
      <c r="M108" s="51" t="s">
        <v>42</v>
      </c>
      <c r="N108" s="37" t="s">
        <v>43</v>
      </c>
      <c r="O108" s="34">
        <v>97</v>
      </c>
      <c r="P108" s="34">
        <v>0</v>
      </c>
      <c r="Q108" s="34">
        <v>97</v>
      </c>
      <c r="R108" s="38">
        <v>101</v>
      </c>
      <c r="S108" s="38">
        <f t="shared" si="10"/>
        <v>9797</v>
      </c>
      <c r="T108" s="39">
        <v>0</v>
      </c>
      <c r="U108" s="39">
        <v>0</v>
      </c>
      <c r="V108" s="40">
        <v>9</v>
      </c>
      <c r="W108" s="40">
        <f t="shared" si="12"/>
        <v>9</v>
      </c>
      <c r="X108" s="40">
        <v>0</v>
      </c>
      <c r="Y108" s="41">
        <f t="shared" si="14"/>
        <v>881.73</v>
      </c>
      <c r="Z108" s="41">
        <f t="shared" si="15"/>
        <v>881.73</v>
      </c>
      <c r="AA108" s="41">
        <v>0</v>
      </c>
      <c r="AB108" s="39">
        <v>0</v>
      </c>
      <c r="AC108" s="49"/>
      <c r="AD108" s="31">
        <f t="shared" si="11"/>
        <v>11560.46</v>
      </c>
      <c r="AE108" s="52" t="s">
        <v>44</v>
      </c>
      <c r="AF108" s="32" t="s">
        <v>412</v>
      </c>
      <c r="AG108" s="110" t="s">
        <v>472</v>
      </c>
      <c r="AH108" s="48">
        <v>46126</v>
      </c>
      <c r="AI108" s="34"/>
      <c r="AJ108" s="34"/>
      <c r="AK108" s="34" t="s">
        <v>195</v>
      </c>
      <c r="AL108" s="34" t="s">
        <v>58</v>
      </c>
      <c r="AM108" s="49"/>
      <c r="AN108" s="35">
        <v>9</v>
      </c>
    </row>
    <row r="109" spans="1:40" s="50" customFormat="1" x14ac:dyDescent="0.25">
      <c r="A109" s="97">
        <v>37</v>
      </c>
      <c r="B109" s="34">
        <v>12</v>
      </c>
      <c r="C109" s="28">
        <v>46122</v>
      </c>
      <c r="D109" s="37" t="s">
        <v>41</v>
      </c>
      <c r="E109" s="43"/>
      <c r="F109" s="28"/>
      <c r="G109" s="44" t="s">
        <v>414</v>
      </c>
      <c r="H109" s="29">
        <v>46121</v>
      </c>
      <c r="I109" s="42" t="s">
        <v>183</v>
      </c>
      <c r="J109" s="34" t="s">
        <v>103</v>
      </c>
      <c r="K109" s="36" t="s">
        <v>415</v>
      </c>
      <c r="L109" s="34">
        <v>854460</v>
      </c>
      <c r="M109" s="51" t="s">
        <v>42</v>
      </c>
      <c r="N109" s="37" t="s">
        <v>47</v>
      </c>
      <c r="O109" s="34">
        <v>50</v>
      </c>
      <c r="P109" s="34">
        <v>0</v>
      </c>
      <c r="Q109" s="34">
        <v>50</v>
      </c>
      <c r="R109" s="38">
        <v>4150</v>
      </c>
      <c r="S109" s="38">
        <f t="shared" si="10"/>
        <v>207500</v>
      </c>
      <c r="T109" s="39">
        <v>0</v>
      </c>
      <c r="U109" s="39">
        <v>0</v>
      </c>
      <c r="V109" s="40">
        <v>9</v>
      </c>
      <c r="W109" s="40">
        <f t="shared" si="12"/>
        <v>9</v>
      </c>
      <c r="X109" s="40">
        <v>0</v>
      </c>
      <c r="Y109" s="41">
        <f t="shared" si="14"/>
        <v>18675</v>
      </c>
      <c r="Z109" s="41">
        <f t="shared" si="15"/>
        <v>18675</v>
      </c>
      <c r="AA109" s="41">
        <v>0</v>
      </c>
      <c r="AB109" s="39">
        <v>0</v>
      </c>
      <c r="AC109" s="49"/>
      <c r="AD109" s="31">
        <f t="shared" si="11"/>
        <v>244850</v>
      </c>
      <c r="AE109" s="52" t="s">
        <v>44</v>
      </c>
      <c r="AF109" s="32" t="s">
        <v>416</v>
      </c>
      <c r="AG109" s="110" t="s">
        <v>473</v>
      </c>
      <c r="AH109" s="48">
        <v>46125</v>
      </c>
      <c r="AI109" s="34"/>
      <c r="AJ109" s="34"/>
      <c r="AK109" s="34" t="s">
        <v>195</v>
      </c>
      <c r="AL109" s="34" t="s">
        <v>56</v>
      </c>
      <c r="AM109" s="49" t="s">
        <v>229</v>
      </c>
      <c r="AN109" s="35">
        <v>9</v>
      </c>
    </row>
    <row r="110" spans="1:40" s="50" customFormat="1" x14ac:dyDescent="0.25">
      <c r="A110" s="97">
        <v>38</v>
      </c>
      <c r="B110" s="34">
        <v>13</v>
      </c>
      <c r="C110" s="28">
        <v>46122</v>
      </c>
      <c r="D110" s="37" t="s">
        <v>41</v>
      </c>
      <c r="E110" s="43"/>
      <c r="F110" s="28"/>
      <c r="G110" s="46" t="s">
        <v>417</v>
      </c>
      <c r="H110" s="29">
        <v>46122</v>
      </c>
      <c r="I110" s="42" t="s">
        <v>67</v>
      </c>
      <c r="J110" s="34" t="s">
        <v>68</v>
      </c>
      <c r="K110" s="30" t="s">
        <v>165</v>
      </c>
      <c r="L110" s="34">
        <v>28044090</v>
      </c>
      <c r="M110" s="51" t="s">
        <v>42</v>
      </c>
      <c r="N110" s="37" t="s">
        <v>71</v>
      </c>
      <c r="O110" s="34">
        <v>42</v>
      </c>
      <c r="P110" s="34">
        <v>0</v>
      </c>
      <c r="Q110" s="34">
        <v>42</v>
      </c>
      <c r="R110" s="38">
        <v>28</v>
      </c>
      <c r="S110" s="38">
        <f t="shared" si="10"/>
        <v>1176</v>
      </c>
      <c r="T110" s="39">
        <v>800</v>
      </c>
      <c r="U110" s="39">
        <v>0</v>
      </c>
      <c r="V110" s="40">
        <v>9</v>
      </c>
      <c r="W110" s="40">
        <f t="shared" si="12"/>
        <v>9</v>
      </c>
      <c r="X110" s="40">
        <v>0</v>
      </c>
      <c r="Y110" s="41">
        <f t="shared" si="14"/>
        <v>177.84</v>
      </c>
      <c r="Z110" s="41">
        <f t="shared" si="15"/>
        <v>177.84</v>
      </c>
      <c r="AA110" s="41">
        <v>0</v>
      </c>
      <c r="AB110" s="39">
        <v>0</v>
      </c>
      <c r="AC110" s="49"/>
      <c r="AD110" s="31">
        <f t="shared" si="11"/>
        <v>2331.6800000000003</v>
      </c>
      <c r="AE110" s="52" t="s">
        <v>44</v>
      </c>
      <c r="AF110" s="32" t="s">
        <v>69</v>
      </c>
      <c r="AG110" s="33" t="s">
        <v>69</v>
      </c>
      <c r="AH110" s="48"/>
      <c r="AI110" s="34"/>
      <c r="AJ110" s="34"/>
      <c r="AK110" s="34" t="s">
        <v>70</v>
      </c>
      <c r="AL110" s="34" t="s">
        <v>56</v>
      </c>
      <c r="AM110" s="49"/>
      <c r="AN110" s="35"/>
    </row>
    <row r="111" spans="1:40" s="50" customFormat="1" x14ac:dyDescent="0.25">
      <c r="A111" s="97">
        <v>38</v>
      </c>
      <c r="B111" s="34">
        <v>13</v>
      </c>
      <c r="C111" s="28">
        <v>46122</v>
      </c>
      <c r="D111" s="37" t="s">
        <v>41</v>
      </c>
      <c r="E111" s="43"/>
      <c r="F111" s="28"/>
      <c r="G111" s="46" t="s">
        <v>418</v>
      </c>
      <c r="H111" s="29">
        <v>46122</v>
      </c>
      <c r="I111" s="42" t="s">
        <v>67</v>
      </c>
      <c r="J111" s="34" t="s">
        <v>68</v>
      </c>
      <c r="K111" s="36" t="s">
        <v>244</v>
      </c>
      <c r="L111" s="34"/>
      <c r="M111" s="51" t="s">
        <v>42</v>
      </c>
      <c r="N111" s="37" t="s">
        <v>43</v>
      </c>
      <c r="O111" s="34">
        <v>1</v>
      </c>
      <c r="P111" s="34">
        <v>0</v>
      </c>
      <c r="Q111" s="34">
        <v>1</v>
      </c>
      <c r="R111" s="38">
        <v>36</v>
      </c>
      <c r="S111" s="38">
        <f t="shared" si="10"/>
        <v>36</v>
      </c>
      <c r="T111" s="39">
        <v>0</v>
      </c>
      <c r="U111" s="39">
        <v>0</v>
      </c>
      <c r="V111" s="40">
        <v>9</v>
      </c>
      <c r="W111" s="40">
        <f t="shared" si="12"/>
        <v>9</v>
      </c>
      <c r="X111" s="40">
        <v>0</v>
      </c>
      <c r="Y111" s="41">
        <f t="shared" si="14"/>
        <v>3.2399999999999998</v>
      </c>
      <c r="Z111" s="41">
        <f t="shared" si="15"/>
        <v>3.2399999999999998</v>
      </c>
      <c r="AA111" s="41">
        <v>0</v>
      </c>
      <c r="AB111" s="39">
        <v>0</v>
      </c>
      <c r="AC111" s="49"/>
      <c r="AD111" s="31">
        <f t="shared" si="11"/>
        <v>42.480000000000004</v>
      </c>
      <c r="AE111" s="52" t="s">
        <v>44</v>
      </c>
      <c r="AF111" s="32" t="s">
        <v>69</v>
      </c>
      <c r="AG111" s="33" t="s">
        <v>69</v>
      </c>
      <c r="AH111" s="48"/>
      <c r="AI111" s="34"/>
      <c r="AJ111" s="34"/>
      <c r="AK111" s="34" t="s">
        <v>70</v>
      </c>
      <c r="AL111" s="34" t="s">
        <v>56</v>
      </c>
      <c r="AM111" s="49"/>
      <c r="AN111" s="35"/>
    </row>
    <row r="112" spans="1:40" s="50" customFormat="1" x14ac:dyDescent="0.25">
      <c r="A112" s="97">
        <v>39</v>
      </c>
      <c r="B112" s="34">
        <v>14</v>
      </c>
      <c r="C112" s="28">
        <v>46122</v>
      </c>
      <c r="D112" s="37" t="s">
        <v>41</v>
      </c>
      <c r="E112" s="43"/>
      <c r="F112" s="28"/>
      <c r="G112" s="44" t="s">
        <v>419</v>
      </c>
      <c r="H112" s="29">
        <v>46122</v>
      </c>
      <c r="I112" s="42" t="s">
        <v>67</v>
      </c>
      <c r="J112" s="34" t="s">
        <v>68</v>
      </c>
      <c r="K112" s="30" t="s">
        <v>82</v>
      </c>
      <c r="L112" s="34">
        <v>27111100</v>
      </c>
      <c r="M112" s="51" t="s">
        <v>42</v>
      </c>
      <c r="N112" s="37" t="s">
        <v>43</v>
      </c>
      <c r="O112" s="34">
        <v>2</v>
      </c>
      <c r="P112" s="34">
        <v>0</v>
      </c>
      <c r="Q112" s="34">
        <v>2</v>
      </c>
      <c r="R112" s="38">
        <v>1891.1</v>
      </c>
      <c r="S112" s="38">
        <f t="shared" si="10"/>
        <v>3782.2</v>
      </c>
      <c r="T112" s="39">
        <v>1200</v>
      </c>
      <c r="U112" s="39">
        <v>0</v>
      </c>
      <c r="V112" s="40">
        <v>9</v>
      </c>
      <c r="W112" s="40">
        <f t="shared" si="12"/>
        <v>9</v>
      </c>
      <c r="X112" s="40">
        <v>0</v>
      </c>
      <c r="Y112" s="41">
        <f t="shared" si="14"/>
        <v>448.39799999999997</v>
      </c>
      <c r="Z112" s="41">
        <f t="shared" si="15"/>
        <v>448.39799999999997</v>
      </c>
      <c r="AA112" s="41">
        <v>0</v>
      </c>
      <c r="AB112" s="39">
        <v>0</v>
      </c>
      <c r="AC112" s="49"/>
      <c r="AD112" s="31">
        <f t="shared" si="11"/>
        <v>5878.9960000000001</v>
      </c>
      <c r="AE112" s="52" t="s">
        <v>44</v>
      </c>
      <c r="AF112" s="32" t="s">
        <v>69</v>
      </c>
      <c r="AG112" s="33" t="s">
        <v>69</v>
      </c>
      <c r="AH112" s="48"/>
      <c r="AI112" s="34"/>
      <c r="AJ112" s="34"/>
      <c r="AK112" s="34" t="s">
        <v>70</v>
      </c>
      <c r="AL112" s="34" t="s">
        <v>56</v>
      </c>
      <c r="AM112" s="49"/>
      <c r="AN112" s="35"/>
    </row>
    <row r="113" spans="1:40" s="50" customFormat="1" x14ac:dyDescent="0.25">
      <c r="A113" s="97">
        <v>40</v>
      </c>
      <c r="B113" s="34">
        <v>1161</v>
      </c>
      <c r="C113" s="28">
        <v>46122</v>
      </c>
      <c r="D113" s="37" t="s">
        <v>41</v>
      </c>
      <c r="E113" s="43"/>
      <c r="F113" s="28"/>
      <c r="G113" s="44" t="s">
        <v>420</v>
      </c>
      <c r="H113" s="29">
        <v>46120</v>
      </c>
      <c r="I113" s="42" t="s">
        <v>172</v>
      </c>
      <c r="J113" s="34" t="s">
        <v>173</v>
      </c>
      <c r="K113" s="36" t="s">
        <v>142</v>
      </c>
      <c r="L113" s="34"/>
      <c r="M113" s="51" t="s">
        <v>42</v>
      </c>
      <c r="N113" s="37" t="s">
        <v>43</v>
      </c>
      <c r="O113" s="34">
        <v>7000</v>
      </c>
      <c r="P113" s="34">
        <v>0</v>
      </c>
      <c r="Q113" s="34">
        <v>7000</v>
      </c>
      <c r="R113" s="38">
        <v>8.25</v>
      </c>
      <c r="S113" s="38">
        <f t="shared" si="10"/>
        <v>57750</v>
      </c>
      <c r="T113" s="39">
        <v>0</v>
      </c>
      <c r="U113" s="39">
        <v>0</v>
      </c>
      <c r="V113" s="40">
        <v>9</v>
      </c>
      <c r="W113" s="40">
        <f t="shared" si="12"/>
        <v>9</v>
      </c>
      <c r="X113" s="40">
        <v>0</v>
      </c>
      <c r="Y113" s="41">
        <f t="shared" si="14"/>
        <v>5197.5</v>
      </c>
      <c r="Z113" s="41">
        <f t="shared" si="15"/>
        <v>5197.5</v>
      </c>
      <c r="AA113" s="41">
        <v>0</v>
      </c>
      <c r="AB113" s="39">
        <v>0</v>
      </c>
      <c r="AC113" s="49"/>
      <c r="AD113" s="31">
        <f t="shared" si="11"/>
        <v>68145</v>
      </c>
      <c r="AE113" s="52" t="s">
        <v>44</v>
      </c>
      <c r="AF113" s="32" t="s">
        <v>421</v>
      </c>
      <c r="AG113" s="110" t="s">
        <v>113</v>
      </c>
      <c r="AH113" s="48">
        <v>46126</v>
      </c>
      <c r="AI113" s="34"/>
      <c r="AJ113" s="34"/>
      <c r="AK113" s="34"/>
      <c r="AL113" s="34" t="s">
        <v>58</v>
      </c>
      <c r="AM113" s="49"/>
      <c r="AN113" s="35">
        <v>9</v>
      </c>
    </row>
    <row r="114" spans="1:40" s="50" customFormat="1" x14ac:dyDescent="0.25">
      <c r="A114" s="97">
        <v>41</v>
      </c>
      <c r="B114" s="34">
        <v>15</v>
      </c>
      <c r="C114" s="28">
        <v>46122</v>
      </c>
      <c r="D114" s="37" t="s">
        <v>41</v>
      </c>
      <c r="E114" s="43"/>
      <c r="F114" s="28"/>
      <c r="G114" s="44" t="s">
        <v>422</v>
      </c>
      <c r="H114" s="29">
        <v>46122</v>
      </c>
      <c r="I114" s="42" t="s">
        <v>172</v>
      </c>
      <c r="J114" s="34" t="s">
        <v>173</v>
      </c>
      <c r="K114" s="36" t="s">
        <v>177</v>
      </c>
      <c r="L114" s="34"/>
      <c r="M114" s="51" t="s">
        <v>42</v>
      </c>
      <c r="N114" s="37" t="s">
        <v>43</v>
      </c>
      <c r="O114" s="34">
        <v>350</v>
      </c>
      <c r="P114" s="34">
        <v>0</v>
      </c>
      <c r="Q114" s="34">
        <v>350</v>
      </c>
      <c r="R114" s="38">
        <v>32</v>
      </c>
      <c r="S114" s="38">
        <f t="shared" si="10"/>
        <v>11200</v>
      </c>
      <c r="T114" s="39">
        <v>0</v>
      </c>
      <c r="U114" s="39">
        <v>0</v>
      </c>
      <c r="V114" s="40">
        <v>9</v>
      </c>
      <c r="W114" s="40">
        <f t="shared" si="12"/>
        <v>9</v>
      </c>
      <c r="X114" s="40">
        <v>0</v>
      </c>
      <c r="Y114" s="41">
        <f t="shared" si="14"/>
        <v>1008</v>
      </c>
      <c r="Z114" s="41">
        <f t="shared" si="15"/>
        <v>1008</v>
      </c>
      <c r="AA114" s="41">
        <v>0</v>
      </c>
      <c r="AB114" s="39">
        <v>0</v>
      </c>
      <c r="AC114" s="49"/>
      <c r="AD114" s="31">
        <f t="shared" si="11"/>
        <v>13216</v>
      </c>
      <c r="AE114" s="52" t="s">
        <v>44</v>
      </c>
      <c r="AF114" s="32" t="s">
        <v>227</v>
      </c>
      <c r="AG114" s="110" t="s">
        <v>114</v>
      </c>
      <c r="AH114" s="48">
        <v>46126</v>
      </c>
      <c r="AI114" s="34"/>
      <c r="AJ114" s="34"/>
      <c r="AK114" s="34"/>
      <c r="AL114" s="34" t="s">
        <v>58</v>
      </c>
      <c r="AM114" s="49"/>
      <c r="AN114" s="35">
        <v>9</v>
      </c>
    </row>
    <row r="115" spans="1:40" s="50" customFormat="1" x14ac:dyDescent="0.25">
      <c r="A115" s="97">
        <v>42</v>
      </c>
      <c r="B115" s="34">
        <v>16</v>
      </c>
      <c r="C115" s="28">
        <v>46123</v>
      </c>
      <c r="D115" s="37" t="s">
        <v>41</v>
      </c>
      <c r="E115" s="43"/>
      <c r="F115" s="28"/>
      <c r="G115" s="44" t="s">
        <v>423</v>
      </c>
      <c r="H115" s="29">
        <v>46122</v>
      </c>
      <c r="I115" s="42" t="s">
        <v>131</v>
      </c>
      <c r="J115" s="34" t="s">
        <v>132</v>
      </c>
      <c r="K115" s="36" t="s">
        <v>263</v>
      </c>
      <c r="L115" s="34">
        <v>84879000</v>
      </c>
      <c r="M115" s="51" t="s">
        <v>42</v>
      </c>
      <c r="N115" s="37" t="s">
        <v>43</v>
      </c>
      <c r="O115" s="34">
        <v>4</v>
      </c>
      <c r="P115" s="34">
        <v>0</v>
      </c>
      <c r="Q115" s="34">
        <v>4</v>
      </c>
      <c r="R115" s="38">
        <v>11000</v>
      </c>
      <c r="S115" s="38">
        <f t="shared" si="10"/>
        <v>44000</v>
      </c>
      <c r="T115" s="39">
        <v>0</v>
      </c>
      <c r="U115" s="39">
        <v>0</v>
      </c>
      <c r="V115" s="40">
        <v>9</v>
      </c>
      <c r="W115" s="40">
        <f t="shared" si="12"/>
        <v>9</v>
      </c>
      <c r="X115" s="40">
        <v>0</v>
      </c>
      <c r="Y115" s="41">
        <f t="shared" si="14"/>
        <v>3960</v>
      </c>
      <c r="Z115" s="41">
        <f t="shared" si="15"/>
        <v>3960</v>
      </c>
      <c r="AA115" s="41">
        <v>0</v>
      </c>
      <c r="AB115" s="39">
        <v>0</v>
      </c>
      <c r="AC115" s="49"/>
      <c r="AD115" s="31">
        <f t="shared" si="11"/>
        <v>51920</v>
      </c>
      <c r="AE115" s="52" t="s">
        <v>44</v>
      </c>
      <c r="AF115" s="32" t="s">
        <v>234</v>
      </c>
      <c r="AG115" s="110" t="s">
        <v>474</v>
      </c>
      <c r="AH115" s="48">
        <v>46125</v>
      </c>
      <c r="AI115" s="34"/>
      <c r="AJ115" s="34"/>
      <c r="AK115" s="34" t="s">
        <v>168</v>
      </c>
      <c r="AL115" s="34" t="s">
        <v>56</v>
      </c>
      <c r="AM115" s="49"/>
      <c r="AN115" s="35">
        <v>9</v>
      </c>
    </row>
    <row r="116" spans="1:40" s="50" customFormat="1" x14ac:dyDescent="0.25">
      <c r="A116" s="97">
        <v>43</v>
      </c>
      <c r="B116" s="34">
        <v>17</v>
      </c>
      <c r="C116" s="28">
        <v>46123</v>
      </c>
      <c r="D116" s="37" t="s">
        <v>41</v>
      </c>
      <c r="E116" s="43"/>
      <c r="F116" s="28"/>
      <c r="G116" s="44" t="s">
        <v>424</v>
      </c>
      <c r="H116" s="29">
        <v>46122</v>
      </c>
      <c r="I116" s="42" t="s">
        <v>87</v>
      </c>
      <c r="J116" s="34" t="s">
        <v>55</v>
      </c>
      <c r="K116" s="36" t="s">
        <v>425</v>
      </c>
      <c r="L116" s="34">
        <v>72085210</v>
      </c>
      <c r="M116" s="51" t="s">
        <v>42</v>
      </c>
      <c r="N116" s="37" t="s">
        <v>50</v>
      </c>
      <c r="O116" s="34">
        <v>3020</v>
      </c>
      <c r="P116" s="34">
        <v>0</v>
      </c>
      <c r="Q116" s="34">
        <v>3020</v>
      </c>
      <c r="R116" s="38">
        <v>63.5</v>
      </c>
      <c r="S116" s="38">
        <f t="shared" si="10"/>
        <v>191770</v>
      </c>
      <c r="T116" s="39">
        <v>0</v>
      </c>
      <c r="U116" s="39">
        <v>0</v>
      </c>
      <c r="V116" s="40">
        <v>9</v>
      </c>
      <c r="W116" s="40">
        <f t="shared" si="12"/>
        <v>9</v>
      </c>
      <c r="X116" s="40">
        <v>0</v>
      </c>
      <c r="Y116" s="41">
        <f t="shared" si="14"/>
        <v>17259.3</v>
      </c>
      <c r="Z116" s="41">
        <f t="shared" si="15"/>
        <v>17259.3</v>
      </c>
      <c r="AA116" s="41">
        <v>0</v>
      </c>
      <c r="AB116" s="39">
        <v>0</v>
      </c>
      <c r="AC116" s="49"/>
      <c r="AD116" s="31">
        <f t="shared" si="11"/>
        <v>226288.59999999998</v>
      </c>
      <c r="AE116" s="52" t="s">
        <v>44</v>
      </c>
      <c r="AF116" s="32" t="s">
        <v>426</v>
      </c>
      <c r="AG116" s="110" t="s">
        <v>475</v>
      </c>
      <c r="AH116" s="48">
        <v>46125</v>
      </c>
      <c r="AI116" s="34"/>
      <c r="AJ116" s="34"/>
      <c r="AK116" s="34" t="s">
        <v>178</v>
      </c>
      <c r="AL116" s="34" t="s">
        <v>56</v>
      </c>
      <c r="AM116" s="49"/>
      <c r="AN116" s="35">
        <v>9</v>
      </c>
    </row>
    <row r="117" spans="1:40" s="50" customFormat="1" x14ac:dyDescent="0.25">
      <c r="A117" s="97">
        <v>43</v>
      </c>
      <c r="B117" s="34">
        <v>17</v>
      </c>
      <c r="C117" s="28">
        <v>46123</v>
      </c>
      <c r="D117" s="37" t="s">
        <v>41</v>
      </c>
      <c r="E117" s="43"/>
      <c r="F117" s="28"/>
      <c r="G117" s="44" t="s">
        <v>424</v>
      </c>
      <c r="H117" s="29">
        <v>46122</v>
      </c>
      <c r="I117" s="42" t="s">
        <v>87</v>
      </c>
      <c r="J117" s="34" t="s">
        <v>55</v>
      </c>
      <c r="K117" s="36" t="s">
        <v>427</v>
      </c>
      <c r="L117" s="34">
        <v>72085210</v>
      </c>
      <c r="M117" s="51" t="s">
        <v>42</v>
      </c>
      <c r="N117" s="37" t="s">
        <v>50</v>
      </c>
      <c r="O117" s="34">
        <v>1500</v>
      </c>
      <c r="P117" s="34">
        <v>0</v>
      </c>
      <c r="Q117" s="34">
        <v>1500</v>
      </c>
      <c r="R117" s="38">
        <v>65</v>
      </c>
      <c r="S117" s="38">
        <f t="shared" si="10"/>
        <v>97500</v>
      </c>
      <c r="T117" s="39">
        <v>0</v>
      </c>
      <c r="U117" s="39">
        <v>0</v>
      </c>
      <c r="V117" s="40">
        <v>9</v>
      </c>
      <c r="W117" s="40">
        <f t="shared" si="12"/>
        <v>9</v>
      </c>
      <c r="X117" s="40">
        <v>0</v>
      </c>
      <c r="Y117" s="41">
        <f t="shared" si="14"/>
        <v>8775</v>
      </c>
      <c r="Z117" s="41">
        <f t="shared" si="15"/>
        <v>8775</v>
      </c>
      <c r="AA117" s="41">
        <v>0</v>
      </c>
      <c r="AB117" s="39">
        <v>0</v>
      </c>
      <c r="AC117" s="49"/>
      <c r="AD117" s="31">
        <f t="shared" si="11"/>
        <v>115050</v>
      </c>
      <c r="AE117" s="52" t="s">
        <v>44</v>
      </c>
      <c r="AF117" s="32" t="s">
        <v>426</v>
      </c>
      <c r="AG117" s="110" t="s">
        <v>475</v>
      </c>
      <c r="AH117" s="48">
        <v>46125</v>
      </c>
      <c r="AI117" s="34"/>
      <c r="AJ117" s="34"/>
      <c r="AK117" s="34" t="s">
        <v>178</v>
      </c>
      <c r="AL117" s="34" t="s">
        <v>56</v>
      </c>
      <c r="AM117" s="49"/>
      <c r="AN117" s="35">
        <v>9</v>
      </c>
    </row>
    <row r="118" spans="1:40" s="50" customFormat="1" x14ac:dyDescent="0.25">
      <c r="A118" s="97">
        <v>43</v>
      </c>
      <c r="B118" s="34">
        <v>17</v>
      </c>
      <c r="C118" s="28">
        <v>46123</v>
      </c>
      <c r="D118" s="37" t="s">
        <v>41</v>
      </c>
      <c r="E118" s="43"/>
      <c r="F118" s="28"/>
      <c r="G118" s="44" t="s">
        <v>424</v>
      </c>
      <c r="H118" s="29">
        <v>46122</v>
      </c>
      <c r="I118" s="42" t="s">
        <v>87</v>
      </c>
      <c r="J118" s="34" t="s">
        <v>55</v>
      </c>
      <c r="K118" s="36" t="s">
        <v>428</v>
      </c>
      <c r="L118" s="34">
        <v>72162100</v>
      </c>
      <c r="M118" s="51" t="s">
        <v>42</v>
      </c>
      <c r="N118" s="37" t="s">
        <v>50</v>
      </c>
      <c r="O118" s="34">
        <v>1000</v>
      </c>
      <c r="P118" s="34">
        <v>0</v>
      </c>
      <c r="Q118" s="34">
        <v>1000</v>
      </c>
      <c r="R118" s="38">
        <v>62</v>
      </c>
      <c r="S118" s="38">
        <f t="shared" si="10"/>
        <v>62000</v>
      </c>
      <c r="T118" s="39">
        <v>0</v>
      </c>
      <c r="U118" s="39">
        <v>0</v>
      </c>
      <c r="V118" s="40">
        <v>9</v>
      </c>
      <c r="W118" s="40">
        <f t="shared" si="12"/>
        <v>9</v>
      </c>
      <c r="X118" s="40">
        <v>0</v>
      </c>
      <c r="Y118" s="41">
        <f t="shared" si="14"/>
        <v>5580</v>
      </c>
      <c r="Z118" s="41">
        <f t="shared" si="15"/>
        <v>5580</v>
      </c>
      <c r="AA118" s="41">
        <v>0</v>
      </c>
      <c r="AB118" s="39">
        <v>0</v>
      </c>
      <c r="AC118" s="49"/>
      <c r="AD118" s="31">
        <f t="shared" si="11"/>
        <v>73160</v>
      </c>
      <c r="AE118" s="52" t="s">
        <v>44</v>
      </c>
      <c r="AF118" s="32" t="s">
        <v>426</v>
      </c>
      <c r="AG118" s="110" t="s">
        <v>475</v>
      </c>
      <c r="AH118" s="48">
        <v>46125</v>
      </c>
      <c r="AI118" s="34"/>
      <c r="AJ118" s="34"/>
      <c r="AK118" s="34" t="s">
        <v>178</v>
      </c>
      <c r="AL118" s="34" t="s">
        <v>56</v>
      </c>
      <c r="AM118" s="49"/>
      <c r="AN118" s="35">
        <v>9</v>
      </c>
    </row>
    <row r="119" spans="1:40" s="50" customFormat="1" x14ac:dyDescent="0.25">
      <c r="A119" s="97">
        <v>43</v>
      </c>
      <c r="B119" s="34">
        <v>17</v>
      </c>
      <c r="C119" s="28">
        <v>46123</v>
      </c>
      <c r="D119" s="37" t="s">
        <v>41</v>
      </c>
      <c r="E119" s="43"/>
      <c r="F119" s="28"/>
      <c r="G119" s="44" t="s">
        <v>424</v>
      </c>
      <c r="H119" s="29">
        <v>46122</v>
      </c>
      <c r="I119" s="42" t="s">
        <v>87</v>
      </c>
      <c r="J119" s="34" t="s">
        <v>55</v>
      </c>
      <c r="K119" s="36" t="s">
        <v>429</v>
      </c>
      <c r="L119" s="34">
        <v>72155010</v>
      </c>
      <c r="M119" s="51" t="s">
        <v>42</v>
      </c>
      <c r="N119" s="37" t="s">
        <v>50</v>
      </c>
      <c r="O119" s="34">
        <v>530</v>
      </c>
      <c r="P119" s="34">
        <v>0</v>
      </c>
      <c r="Q119" s="34">
        <v>530</v>
      </c>
      <c r="R119" s="38">
        <v>67.5</v>
      </c>
      <c r="S119" s="38">
        <f t="shared" si="10"/>
        <v>35775</v>
      </c>
      <c r="T119" s="39">
        <v>0</v>
      </c>
      <c r="U119" s="39">
        <v>0</v>
      </c>
      <c r="V119" s="40">
        <v>9</v>
      </c>
      <c r="W119" s="40">
        <f t="shared" si="12"/>
        <v>9</v>
      </c>
      <c r="X119" s="40">
        <v>0</v>
      </c>
      <c r="Y119" s="41">
        <f t="shared" si="14"/>
        <v>3219.75</v>
      </c>
      <c r="Z119" s="41">
        <f t="shared" si="15"/>
        <v>3219.75</v>
      </c>
      <c r="AA119" s="41">
        <v>0</v>
      </c>
      <c r="AB119" s="39">
        <v>0</v>
      </c>
      <c r="AC119" s="49"/>
      <c r="AD119" s="31">
        <f t="shared" si="11"/>
        <v>42214.5</v>
      </c>
      <c r="AE119" s="52" t="s">
        <v>44</v>
      </c>
      <c r="AF119" s="32" t="s">
        <v>426</v>
      </c>
      <c r="AG119" s="110" t="s">
        <v>475</v>
      </c>
      <c r="AH119" s="48">
        <v>46125</v>
      </c>
      <c r="AI119" s="34"/>
      <c r="AJ119" s="34"/>
      <c r="AK119" s="34" t="s">
        <v>178</v>
      </c>
      <c r="AL119" s="34" t="s">
        <v>58</v>
      </c>
      <c r="AM119" s="49"/>
      <c r="AN119" s="35">
        <v>9</v>
      </c>
    </row>
    <row r="120" spans="1:40" s="50" customFormat="1" x14ac:dyDescent="0.25">
      <c r="A120" s="97">
        <v>43</v>
      </c>
      <c r="B120" s="34">
        <v>17</v>
      </c>
      <c r="C120" s="28">
        <v>46123</v>
      </c>
      <c r="D120" s="37" t="s">
        <v>41</v>
      </c>
      <c r="E120" s="43"/>
      <c r="F120" s="28"/>
      <c r="G120" s="44" t="s">
        <v>424</v>
      </c>
      <c r="H120" s="29">
        <v>46122</v>
      </c>
      <c r="I120" s="42" t="s">
        <v>87</v>
      </c>
      <c r="J120" s="34" t="s">
        <v>55</v>
      </c>
      <c r="K120" s="36" t="s">
        <v>430</v>
      </c>
      <c r="L120" s="34">
        <v>72155010</v>
      </c>
      <c r="M120" s="51" t="s">
        <v>42</v>
      </c>
      <c r="N120" s="37" t="s">
        <v>50</v>
      </c>
      <c r="O120" s="34">
        <v>425</v>
      </c>
      <c r="P120" s="34">
        <v>0</v>
      </c>
      <c r="Q120" s="34">
        <v>425</v>
      </c>
      <c r="R120" s="38">
        <v>67.5</v>
      </c>
      <c r="S120" s="38">
        <f t="shared" si="10"/>
        <v>28687.5</v>
      </c>
      <c r="T120" s="39">
        <v>0</v>
      </c>
      <c r="U120" s="39">
        <v>0</v>
      </c>
      <c r="V120" s="40">
        <v>9</v>
      </c>
      <c r="W120" s="40">
        <f t="shared" si="12"/>
        <v>9</v>
      </c>
      <c r="X120" s="40">
        <v>0</v>
      </c>
      <c r="Y120" s="41">
        <f t="shared" si="14"/>
        <v>2581.875</v>
      </c>
      <c r="Z120" s="41">
        <f t="shared" si="15"/>
        <v>2581.875</v>
      </c>
      <c r="AA120" s="41">
        <v>0</v>
      </c>
      <c r="AB120" s="39">
        <v>0</v>
      </c>
      <c r="AC120" s="49"/>
      <c r="AD120" s="31">
        <f t="shared" si="11"/>
        <v>33851.25</v>
      </c>
      <c r="AE120" s="52" t="s">
        <v>44</v>
      </c>
      <c r="AF120" s="32" t="s">
        <v>426</v>
      </c>
      <c r="AG120" s="110" t="s">
        <v>475</v>
      </c>
      <c r="AH120" s="48">
        <v>46125</v>
      </c>
      <c r="AI120" s="34"/>
      <c r="AJ120" s="34"/>
      <c r="AK120" s="34" t="s">
        <v>178</v>
      </c>
      <c r="AL120" s="34" t="s">
        <v>58</v>
      </c>
      <c r="AM120" s="49"/>
      <c r="AN120" s="35">
        <v>9</v>
      </c>
    </row>
    <row r="121" spans="1:40" s="50" customFormat="1" x14ac:dyDescent="0.25">
      <c r="A121" s="97">
        <v>43</v>
      </c>
      <c r="B121" s="34">
        <v>17</v>
      </c>
      <c r="C121" s="28">
        <v>46123</v>
      </c>
      <c r="D121" s="37" t="s">
        <v>41</v>
      </c>
      <c r="E121" s="43"/>
      <c r="F121" s="28"/>
      <c r="G121" s="44" t="s">
        <v>424</v>
      </c>
      <c r="H121" s="29">
        <v>46122</v>
      </c>
      <c r="I121" s="42" t="s">
        <v>87</v>
      </c>
      <c r="J121" s="34" t="s">
        <v>55</v>
      </c>
      <c r="K121" s="36" t="s">
        <v>431</v>
      </c>
      <c r="L121" s="34">
        <v>73066100</v>
      </c>
      <c r="M121" s="51" t="s">
        <v>42</v>
      </c>
      <c r="N121" s="37" t="s">
        <v>50</v>
      </c>
      <c r="O121" s="34">
        <v>3450</v>
      </c>
      <c r="P121" s="34">
        <v>0</v>
      </c>
      <c r="Q121" s="34">
        <v>3450</v>
      </c>
      <c r="R121" s="38">
        <v>78</v>
      </c>
      <c r="S121" s="38">
        <f t="shared" si="10"/>
        <v>269100</v>
      </c>
      <c r="T121" s="39">
        <v>0</v>
      </c>
      <c r="U121" s="39">
        <v>0</v>
      </c>
      <c r="V121" s="40">
        <v>9</v>
      </c>
      <c r="W121" s="40">
        <f t="shared" si="12"/>
        <v>9</v>
      </c>
      <c r="X121" s="40">
        <v>0</v>
      </c>
      <c r="Y121" s="41">
        <f t="shared" si="14"/>
        <v>24219</v>
      </c>
      <c r="Z121" s="41">
        <f t="shared" si="15"/>
        <v>24219</v>
      </c>
      <c r="AA121" s="41">
        <v>0</v>
      </c>
      <c r="AB121" s="39">
        <v>0</v>
      </c>
      <c r="AC121" s="49"/>
      <c r="AD121" s="31">
        <f t="shared" si="11"/>
        <v>317538</v>
      </c>
      <c r="AE121" s="52" t="s">
        <v>44</v>
      </c>
      <c r="AF121" s="32" t="s">
        <v>426</v>
      </c>
      <c r="AG121" s="110" t="s">
        <v>475</v>
      </c>
      <c r="AH121" s="48">
        <v>46125</v>
      </c>
      <c r="AI121" s="34"/>
      <c r="AJ121" s="34"/>
      <c r="AK121" s="34" t="s">
        <v>178</v>
      </c>
      <c r="AL121" s="34" t="s">
        <v>56</v>
      </c>
      <c r="AM121" s="49"/>
      <c r="AN121" s="35">
        <v>9</v>
      </c>
    </row>
    <row r="122" spans="1:40" s="50" customFormat="1" ht="22.5" x14ac:dyDescent="0.25">
      <c r="A122" s="97">
        <v>44</v>
      </c>
      <c r="B122" s="34">
        <v>18</v>
      </c>
      <c r="C122" s="28">
        <v>46125</v>
      </c>
      <c r="D122" s="37" t="s">
        <v>41</v>
      </c>
      <c r="E122" s="43"/>
      <c r="F122" s="28"/>
      <c r="G122" s="44" t="s">
        <v>432</v>
      </c>
      <c r="H122" s="29">
        <v>46123</v>
      </c>
      <c r="I122" s="42" t="s">
        <v>191</v>
      </c>
      <c r="J122" s="34" t="s">
        <v>144</v>
      </c>
      <c r="K122" s="36" t="s">
        <v>433</v>
      </c>
      <c r="L122" s="34">
        <v>85015210</v>
      </c>
      <c r="M122" s="51" t="s">
        <v>42</v>
      </c>
      <c r="N122" s="37" t="s">
        <v>43</v>
      </c>
      <c r="O122" s="34">
        <v>2</v>
      </c>
      <c r="P122" s="34">
        <v>0</v>
      </c>
      <c r="Q122" s="34">
        <v>2</v>
      </c>
      <c r="R122" s="38">
        <v>3400</v>
      </c>
      <c r="S122" s="38">
        <f t="shared" si="10"/>
        <v>6800</v>
      </c>
      <c r="T122" s="39">
        <v>0</v>
      </c>
      <c r="U122" s="39">
        <v>0</v>
      </c>
      <c r="V122" s="40">
        <v>9</v>
      </c>
      <c r="W122" s="40">
        <v>9</v>
      </c>
      <c r="X122" s="40">
        <v>0</v>
      </c>
      <c r="Y122" s="41">
        <f t="shared" si="14"/>
        <v>612</v>
      </c>
      <c r="Z122" s="41">
        <f t="shared" si="15"/>
        <v>612</v>
      </c>
      <c r="AA122" s="41">
        <v>0</v>
      </c>
      <c r="AB122" s="39">
        <v>0</v>
      </c>
      <c r="AC122" s="49"/>
      <c r="AD122" s="31">
        <f t="shared" si="11"/>
        <v>8024</v>
      </c>
      <c r="AE122" s="52" t="s">
        <v>90</v>
      </c>
      <c r="AF122" s="98" t="s">
        <v>476</v>
      </c>
      <c r="AG122" s="33" t="s">
        <v>476</v>
      </c>
      <c r="AH122" s="48"/>
      <c r="AI122" s="34"/>
      <c r="AJ122" s="34"/>
      <c r="AK122" s="34" t="s">
        <v>239</v>
      </c>
      <c r="AL122" s="34" t="s">
        <v>56</v>
      </c>
      <c r="AM122" s="34" t="s">
        <v>434</v>
      </c>
      <c r="AN122" s="35"/>
    </row>
    <row r="123" spans="1:40" s="50" customFormat="1" x14ac:dyDescent="0.25">
      <c r="A123" s="97">
        <v>45</v>
      </c>
      <c r="B123" s="34">
        <v>19</v>
      </c>
      <c r="C123" s="28">
        <v>46125</v>
      </c>
      <c r="D123" s="37" t="s">
        <v>41</v>
      </c>
      <c r="E123" s="43"/>
      <c r="F123" s="28"/>
      <c r="G123" s="44" t="s">
        <v>435</v>
      </c>
      <c r="H123" s="29">
        <v>46122</v>
      </c>
      <c r="I123" s="42" t="s">
        <v>45</v>
      </c>
      <c r="J123" s="34" t="s">
        <v>46</v>
      </c>
      <c r="K123" s="36" t="s">
        <v>436</v>
      </c>
      <c r="L123" s="34">
        <v>38249025</v>
      </c>
      <c r="M123" s="51" t="s">
        <v>42</v>
      </c>
      <c r="N123" s="40" t="s">
        <v>115</v>
      </c>
      <c r="O123" s="34">
        <v>100</v>
      </c>
      <c r="P123" s="34">
        <v>0</v>
      </c>
      <c r="Q123" s="34">
        <v>100</v>
      </c>
      <c r="R123" s="38">
        <v>58</v>
      </c>
      <c r="S123" s="38">
        <f t="shared" si="10"/>
        <v>5800</v>
      </c>
      <c r="T123" s="39">
        <v>0</v>
      </c>
      <c r="U123" s="39">
        <v>0</v>
      </c>
      <c r="V123" s="40">
        <v>9</v>
      </c>
      <c r="W123" s="40">
        <f t="shared" ref="W123:W154" si="16">V123</f>
        <v>9</v>
      </c>
      <c r="X123" s="40">
        <v>0</v>
      </c>
      <c r="Y123" s="41">
        <f t="shared" si="14"/>
        <v>522</v>
      </c>
      <c r="Z123" s="41">
        <f t="shared" si="15"/>
        <v>522</v>
      </c>
      <c r="AA123" s="41">
        <v>0</v>
      </c>
      <c r="AB123" s="39">
        <v>0</v>
      </c>
      <c r="AC123" s="49"/>
      <c r="AD123" s="31">
        <f t="shared" si="11"/>
        <v>6844</v>
      </c>
      <c r="AE123" s="52" t="s">
        <v>44</v>
      </c>
      <c r="AF123" s="32" t="s">
        <v>385</v>
      </c>
      <c r="AG123" s="110" t="s">
        <v>104</v>
      </c>
      <c r="AH123" s="48">
        <v>46126</v>
      </c>
      <c r="AI123" s="34"/>
      <c r="AJ123" s="34"/>
      <c r="AK123" s="34" t="s">
        <v>239</v>
      </c>
      <c r="AL123" s="34" t="s">
        <v>58</v>
      </c>
      <c r="AM123" s="49"/>
      <c r="AN123" s="35">
        <v>9</v>
      </c>
    </row>
    <row r="124" spans="1:40" s="50" customFormat="1" x14ac:dyDescent="0.25">
      <c r="A124" s="97">
        <v>46</v>
      </c>
      <c r="B124" s="34">
        <v>20</v>
      </c>
      <c r="C124" s="28">
        <v>46125</v>
      </c>
      <c r="D124" s="37" t="s">
        <v>41</v>
      </c>
      <c r="E124" s="43"/>
      <c r="F124" s="28"/>
      <c r="G124" s="44" t="s">
        <v>477</v>
      </c>
      <c r="H124" s="29">
        <v>46121</v>
      </c>
      <c r="I124" s="42" t="s">
        <v>72</v>
      </c>
      <c r="J124" s="34" t="s">
        <v>73</v>
      </c>
      <c r="K124" s="36" t="s">
        <v>218</v>
      </c>
      <c r="L124" s="34">
        <v>85362030</v>
      </c>
      <c r="M124" s="51" t="s">
        <v>42</v>
      </c>
      <c r="N124" s="37" t="s">
        <v>57</v>
      </c>
      <c r="O124" s="34">
        <v>15</v>
      </c>
      <c r="P124" s="34">
        <v>0</v>
      </c>
      <c r="Q124" s="34">
        <v>15</v>
      </c>
      <c r="R124" s="38">
        <v>2526.1999999999998</v>
      </c>
      <c r="S124" s="38">
        <f t="shared" si="10"/>
        <v>37893</v>
      </c>
      <c r="T124" s="39">
        <v>0</v>
      </c>
      <c r="U124" s="39">
        <v>0</v>
      </c>
      <c r="V124" s="40">
        <v>9</v>
      </c>
      <c r="W124" s="40">
        <f t="shared" si="16"/>
        <v>9</v>
      </c>
      <c r="X124" s="40">
        <v>0</v>
      </c>
      <c r="Y124" s="41">
        <f t="shared" si="14"/>
        <v>3410.37</v>
      </c>
      <c r="Z124" s="41">
        <f t="shared" si="15"/>
        <v>3410.37</v>
      </c>
      <c r="AA124" s="41">
        <v>0</v>
      </c>
      <c r="AB124" s="39">
        <v>0</v>
      </c>
      <c r="AC124" s="49"/>
      <c r="AD124" s="31">
        <f t="shared" si="11"/>
        <v>44713.740000000005</v>
      </c>
      <c r="AE124" s="52" t="s">
        <v>44</v>
      </c>
      <c r="AF124" s="32" t="s">
        <v>478</v>
      </c>
      <c r="AG124" s="33" t="s">
        <v>66</v>
      </c>
      <c r="AH124" s="48">
        <v>46125</v>
      </c>
      <c r="AI124" s="34"/>
      <c r="AJ124" s="34"/>
      <c r="AK124" s="34" t="s">
        <v>195</v>
      </c>
      <c r="AL124" s="34" t="s">
        <v>99</v>
      </c>
      <c r="AM124" s="49"/>
      <c r="AN124" s="35"/>
    </row>
    <row r="125" spans="1:40" s="50" customFormat="1" x14ac:dyDescent="0.25">
      <c r="A125" s="97">
        <v>46</v>
      </c>
      <c r="B125" s="34">
        <v>20</v>
      </c>
      <c r="C125" s="28">
        <v>46125</v>
      </c>
      <c r="D125" s="37" t="s">
        <v>41</v>
      </c>
      <c r="E125" s="43"/>
      <c r="F125" s="28"/>
      <c r="G125" s="44" t="s">
        <v>477</v>
      </c>
      <c r="H125" s="29">
        <v>46121</v>
      </c>
      <c r="I125" s="42" t="s">
        <v>72</v>
      </c>
      <c r="J125" s="34" t="s">
        <v>73</v>
      </c>
      <c r="K125" s="36" t="s">
        <v>479</v>
      </c>
      <c r="L125" s="34">
        <v>85362030</v>
      </c>
      <c r="M125" s="51" t="s">
        <v>42</v>
      </c>
      <c r="N125" s="37" t="s">
        <v>57</v>
      </c>
      <c r="O125" s="34">
        <v>15</v>
      </c>
      <c r="P125" s="34">
        <v>0</v>
      </c>
      <c r="Q125" s="34">
        <v>15</v>
      </c>
      <c r="R125" s="38">
        <v>697</v>
      </c>
      <c r="S125" s="38">
        <f t="shared" si="10"/>
        <v>10455</v>
      </c>
      <c r="T125" s="39">
        <v>0</v>
      </c>
      <c r="U125" s="39">
        <v>0</v>
      </c>
      <c r="V125" s="40">
        <v>9</v>
      </c>
      <c r="W125" s="40">
        <f t="shared" si="16"/>
        <v>9</v>
      </c>
      <c r="X125" s="40">
        <v>0</v>
      </c>
      <c r="Y125" s="41">
        <f t="shared" si="14"/>
        <v>940.94999999999993</v>
      </c>
      <c r="Z125" s="41">
        <f t="shared" si="15"/>
        <v>940.94999999999993</v>
      </c>
      <c r="AA125" s="41">
        <v>0</v>
      </c>
      <c r="AB125" s="39">
        <v>0</v>
      </c>
      <c r="AC125" s="49"/>
      <c r="AD125" s="31">
        <f t="shared" si="11"/>
        <v>12336.900000000001</v>
      </c>
      <c r="AE125" s="52" t="s">
        <v>44</v>
      </c>
      <c r="AF125" s="32" t="s">
        <v>478</v>
      </c>
      <c r="AG125" s="33" t="s">
        <v>66</v>
      </c>
      <c r="AH125" s="48">
        <v>46125</v>
      </c>
      <c r="AI125" s="34"/>
      <c r="AJ125" s="34"/>
      <c r="AK125" s="34" t="s">
        <v>195</v>
      </c>
      <c r="AL125" s="34" t="s">
        <v>99</v>
      </c>
      <c r="AM125" s="49"/>
      <c r="AN125" s="35"/>
    </row>
    <row r="126" spans="1:40" s="50" customFormat="1" x14ac:dyDescent="0.25">
      <c r="A126" s="97">
        <v>46</v>
      </c>
      <c r="B126" s="34">
        <v>20</v>
      </c>
      <c r="C126" s="28">
        <v>46125</v>
      </c>
      <c r="D126" s="37" t="s">
        <v>41</v>
      </c>
      <c r="E126" s="43"/>
      <c r="F126" s="28"/>
      <c r="G126" s="44" t="s">
        <v>477</v>
      </c>
      <c r="H126" s="29">
        <v>46121</v>
      </c>
      <c r="I126" s="42" t="s">
        <v>72</v>
      </c>
      <c r="J126" s="34" t="s">
        <v>73</v>
      </c>
      <c r="K126" s="36" t="s">
        <v>219</v>
      </c>
      <c r="L126" s="34">
        <v>85362020</v>
      </c>
      <c r="M126" s="51" t="s">
        <v>42</v>
      </c>
      <c r="N126" s="37" t="s">
        <v>57</v>
      </c>
      <c r="O126" s="34">
        <v>5</v>
      </c>
      <c r="P126" s="34">
        <v>0</v>
      </c>
      <c r="Q126" s="34">
        <v>5</v>
      </c>
      <c r="R126" s="38">
        <v>2526</v>
      </c>
      <c r="S126" s="38">
        <f t="shared" si="10"/>
        <v>12630</v>
      </c>
      <c r="T126" s="39">
        <v>0</v>
      </c>
      <c r="U126" s="39">
        <v>0</v>
      </c>
      <c r="V126" s="40">
        <v>9</v>
      </c>
      <c r="W126" s="40">
        <f t="shared" si="16"/>
        <v>9</v>
      </c>
      <c r="X126" s="40">
        <v>0</v>
      </c>
      <c r="Y126" s="41">
        <f t="shared" si="14"/>
        <v>1136.7</v>
      </c>
      <c r="Z126" s="41">
        <f t="shared" si="15"/>
        <v>1136.7</v>
      </c>
      <c r="AA126" s="41">
        <v>0</v>
      </c>
      <c r="AB126" s="39">
        <v>0</v>
      </c>
      <c r="AC126" s="49"/>
      <c r="AD126" s="31">
        <f t="shared" si="11"/>
        <v>14903.400000000001</v>
      </c>
      <c r="AE126" s="52" t="s">
        <v>44</v>
      </c>
      <c r="AF126" s="32" t="s">
        <v>478</v>
      </c>
      <c r="AG126" s="33" t="s">
        <v>66</v>
      </c>
      <c r="AH126" s="48">
        <v>46125</v>
      </c>
      <c r="AI126" s="34"/>
      <c r="AJ126" s="34"/>
      <c r="AK126" s="34" t="s">
        <v>195</v>
      </c>
      <c r="AL126" s="34" t="s">
        <v>99</v>
      </c>
      <c r="AM126" s="49"/>
      <c r="AN126" s="35"/>
    </row>
    <row r="127" spans="1:40" s="50" customFormat="1" x14ac:dyDescent="0.25">
      <c r="A127" s="97">
        <v>46</v>
      </c>
      <c r="B127" s="34">
        <v>20</v>
      </c>
      <c r="C127" s="28">
        <v>46125</v>
      </c>
      <c r="D127" s="37" t="s">
        <v>41</v>
      </c>
      <c r="E127" s="43"/>
      <c r="F127" s="28"/>
      <c r="G127" s="44" t="s">
        <v>477</v>
      </c>
      <c r="H127" s="29">
        <v>46121</v>
      </c>
      <c r="I127" s="42" t="s">
        <v>72</v>
      </c>
      <c r="J127" s="34" t="s">
        <v>73</v>
      </c>
      <c r="K127" s="36" t="s">
        <v>479</v>
      </c>
      <c r="L127" s="34">
        <v>85362020</v>
      </c>
      <c r="M127" s="51" t="s">
        <v>42</v>
      </c>
      <c r="N127" s="37" t="s">
        <v>57</v>
      </c>
      <c r="O127" s="34">
        <v>5</v>
      </c>
      <c r="P127" s="34">
        <v>0</v>
      </c>
      <c r="Q127" s="34">
        <v>5</v>
      </c>
      <c r="R127" s="38">
        <v>697</v>
      </c>
      <c r="S127" s="38">
        <f t="shared" si="10"/>
        <v>3485</v>
      </c>
      <c r="T127" s="39">
        <v>0</v>
      </c>
      <c r="U127" s="39">
        <v>0</v>
      </c>
      <c r="V127" s="40">
        <v>9</v>
      </c>
      <c r="W127" s="40">
        <f t="shared" si="16"/>
        <v>9</v>
      </c>
      <c r="X127" s="40">
        <v>0</v>
      </c>
      <c r="Y127" s="41">
        <f t="shared" si="14"/>
        <v>313.64999999999998</v>
      </c>
      <c r="Z127" s="41">
        <f t="shared" si="15"/>
        <v>313.64999999999998</v>
      </c>
      <c r="AA127" s="41">
        <v>0</v>
      </c>
      <c r="AB127" s="39">
        <v>0</v>
      </c>
      <c r="AC127" s="49"/>
      <c r="AD127" s="31">
        <f t="shared" si="11"/>
        <v>4112.3</v>
      </c>
      <c r="AE127" s="52" t="s">
        <v>44</v>
      </c>
      <c r="AF127" s="32" t="s">
        <v>478</v>
      </c>
      <c r="AG127" s="33" t="s">
        <v>66</v>
      </c>
      <c r="AH127" s="48">
        <v>46125</v>
      </c>
      <c r="AI127" s="34"/>
      <c r="AJ127" s="34"/>
      <c r="AK127" s="34" t="s">
        <v>195</v>
      </c>
      <c r="AL127" s="34" t="s">
        <v>99</v>
      </c>
      <c r="AM127" s="49"/>
      <c r="AN127" s="35"/>
    </row>
    <row r="128" spans="1:40" s="50" customFormat="1" ht="25.5" x14ac:dyDescent="0.25">
      <c r="A128" s="97">
        <v>46</v>
      </c>
      <c r="B128" s="34">
        <v>20</v>
      </c>
      <c r="C128" s="28">
        <v>46125</v>
      </c>
      <c r="D128" s="37" t="s">
        <v>41</v>
      </c>
      <c r="E128" s="43"/>
      <c r="F128" s="28"/>
      <c r="G128" s="44" t="s">
        <v>477</v>
      </c>
      <c r="H128" s="29">
        <v>46121</v>
      </c>
      <c r="I128" s="42" t="s">
        <v>72</v>
      </c>
      <c r="J128" s="34" t="s">
        <v>73</v>
      </c>
      <c r="K128" s="36" t="s">
        <v>480</v>
      </c>
      <c r="L128" s="34">
        <v>85365010</v>
      </c>
      <c r="M128" s="51" t="s">
        <v>42</v>
      </c>
      <c r="N128" s="37" t="s">
        <v>57</v>
      </c>
      <c r="O128" s="34">
        <v>16</v>
      </c>
      <c r="P128" s="34">
        <v>0</v>
      </c>
      <c r="Q128" s="34">
        <v>16</v>
      </c>
      <c r="R128" s="38">
        <v>2383.38</v>
      </c>
      <c r="S128" s="38">
        <f t="shared" si="10"/>
        <v>38134.080000000002</v>
      </c>
      <c r="T128" s="39">
        <v>0</v>
      </c>
      <c r="U128" s="39">
        <v>0</v>
      </c>
      <c r="V128" s="40">
        <v>9</v>
      </c>
      <c r="W128" s="40">
        <f t="shared" si="16"/>
        <v>9</v>
      </c>
      <c r="X128" s="40">
        <v>0</v>
      </c>
      <c r="Y128" s="41">
        <f t="shared" si="14"/>
        <v>3432.0672</v>
      </c>
      <c r="Z128" s="41">
        <f t="shared" si="15"/>
        <v>3432.0672</v>
      </c>
      <c r="AA128" s="41">
        <v>0</v>
      </c>
      <c r="AB128" s="39">
        <v>0</v>
      </c>
      <c r="AC128" s="49"/>
      <c r="AD128" s="31">
        <f t="shared" si="11"/>
        <v>44998.214399999997</v>
      </c>
      <c r="AE128" s="52" t="s">
        <v>44</v>
      </c>
      <c r="AF128" s="32" t="s">
        <v>478</v>
      </c>
      <c r="AG128" s="33" t="s">
        <v>66</v>
      </c>
      <c r="AH128" s="48">
        <v>46125</v>
      </c>
      <c r="AI128" s="34"/>
      <c r="AJ128" s="34"/>
      <c r="AK128" s="34" t="s">
        <v>195</v>
      </c>
      <c r="AL128" s="34" t="s">
        <v>99</v>
      </c>
      <c r="AM128" s="49"/>
      <c r="AN128" s="35"/>
    </row>
    <row r="129" spans="1:40" s="50" customFormat="1" ht="25.5" x14ac:dyDescent="0.25">
      <c r="A129" s="97">
        <v>46</v>
      </c>
      <c r="B129" s="34">
        <v>20</v>
      </c>
      <c r="C129" s="28">
        <v>46125</v>
      </c>
      <c r="D129" s="37" t="s">
        <v>41</v>
      </c>
      <c r="E129" s="43"/>
      <c r="F129" s="28"/>
      <c r="G129" s="44" t="s">
        <v>477</v>
      </c>
      <c r="H129" s="29">
        <v>46121</v>
      </c>
      <c r="I129" s="42" t="s">
        <v>72</v>
      </c>
      <c r="J129" s="34" t="s">
        <v>73</v>
      </c>
      <c r="K129" s="36" t="s">
        <v>481</v>
      </c>
      <c r="L129" s="34">
        <v>85365010</v>
      </c>
      <c r="M129" s="51" t="s">
        <v>42</v>
      </c>
      <c r="N129" s="37" t="s">
        <v>57</v>
      </c>
      <c r="O129" s="34">
        <v>15</v>
      </c>
      <c r="P129" s="34">
        <v>0</v>
      </c>
      <c r="Q129" s="34">
        <v>15</v>
      </c>
      <c r="R129" s="38">
        <v>1072</v>
      </c>
      <c r="S129" s="38">
        <f t="shared" si="10"/>
        <v>16080</v>
      </c>
      <c r="T129" s="39">
        <v>0</v>
      </c>
      <c r="U129" s="39">
        <v>0</v>
      </c>
      <c r="V129" s="40">
        <v>9</v>
      </c>
      <c r="W129" s="40">
        <f t="shared" si="16"/>
        <v>9</v>
      </c>
      <c r="X129" s="40">
        <v>0</v>
      </c>
      <c r="Y129" s="41">
        <f t="shared" si="14"/>
        <v>1447.2</v>
      </c>
      <c r="Z129" s="41">
        <f t="shared" si="15"/>
        <v>1447.2</v>
      </c>
      <c r="AA129" s="41">
        <v>0</v>
      </c>
      <c r="AB129" s="39">
        <v>0</v>
      </c>
      <c r="AC129" s="49"/>
      <c r="AD129" s="31">
        <f t="shared" si="11"/>
        <v>18974.400000000001</v>
      </c>
      <c r="AE129" s="52" t="s">
        <v>44</v>
      </c>
      <c r="AF129" s="32" t="s">
        <v>478</v>
      </c>
      <c r="AG129" s="33" t="s">
        <v>66</v>
      </c>
      <c r="AH129" s="48">
        <v>46125</v>
      </c>
      <c r="AI129" s="34"/>
      <c r="AJ129" s="34"/>
      <c r="AK129" s="34" t="s">
        <v>195</v>
      </c>
      <c r="AL129" s="34" t="s">
        <v>99</v>
      </c>
      <c r="AM129" s="49"/>
      <c r="AN129" s="35"/>
    </row>
    <row r="130" spans="1:40" s="50" customFormat="1" ht="25.5" x14ac:dyDescent="0.25">
      <c r="A130" s="97">
        <v>46</v>
      </c>
      <c r="B130" s="34">
        <v>20</v>
      </c>
      <c r="C130" s="28">
        <v>46125</v>
      </c>
      <c r="D130" s="37" t="s">
        <v>41</v>
      </c>
      <c r="E130" s="43"/>
      <c r="F130" s="28"/>
      <c r="G130" s="44" t="s">
        <v>477</v>
      </c>
      <c r="H130" s="29">
        <v>46121</v>
      </c>
      <c r="I130" s="42" t="s">
        <v>72</v>
      </c>
      <c r="J130" s="34" t="s">
        <v>73</v>
      </c>
      <c r="K130" s="36" t="s">
        <v>482</v>
      </c>
      <c r="L130" s="34">
        <v>85365010</v>
      </c>
      <c r="M130" s="51" t="s">
        <v>42</v>
      </c>
      <c r="N130" s="37" t="s">
        <v>57</v>
      </c>
      <c r="O130" s="34">
        <v>10</v>
      </c>
      <c r="P130" s="34">
        <v>0</v>
      </c>
      <c r="Q130" s="34">
        <v>10</v>
      </c>
      <c r="R130" s="38">
        <v>833</v>
      </c>
      <c r="S130" s="38">
        <f t="shared" si="10"/>
        <v>8330</v>
      </c>
      <c r="T130" s="39">
        <v>0</v>
      </c>
      <c r="U130" s="39">
        <v>0</v>
      </c>
      <c r="V130" s="40">
        <v>9</v>
      </c>
      <c r="W130" s="40">
        <f t="shared" si="16"/>
        <v>9</v>
      </c>
      <c r="X130" s="40">
        <v>0</v>
      </c>
      <c r="Y130" s="41">
        <f t="shared" si="14"/>
        <v>749.69999999999993</v>
      </c>
      <c r="Z130" s="41">
        <f t="shared" si="15"/>
        <v>749.69999999999993</v>
      </c>
      <c r="AA130" s="41">
        <v>0</v>
      </c>
      <c r="AB130" s="39">
        <v>0</v>
      </c>
      <c r="AC130" s="49"/>
      <c r="AD130" s="31">
        <f t="shared" si="11"/>
        <v>9829.4000000000015</v>
      </c>
      <c r="AE130" s="52" t="s">
        <v>44</v>
      </c>
      <c r="AF130" s="32" t="s">
        <v>478</v>
      </c>
      <c r="AG130" s="33" t="s">
        <v>66</v>
      </c>
      <c r="AH130" s="48">
        <v>46125</v>
      </c>
      <c r="AI130" s="34"/>
      <c r="AJ130" s="34"/>
      <c r="AK130" s="34" t="s">
        <v>195</v>
      </c>
      <c r="AL130" s="34" t="s">
        <v>99</v>
      </c>
      <c r="AM130" s="49"/>
      <c r="AN130" s="35"/>
    </row>
    <row r="131" spans="1:40" s="50" customFormat="1" x14ac:dyDescent="0.25">
      <c r="A131" s="97">
        <v>46</v>
      </c>
      <c r="B131" s="34">
        <v>20</v>
      </c>
      <c r="C131" s="28">
        <v>46125</v>
      </c>
      <c r="D131" s="37" t="s">
        <v>41</v>
      </c>
      <c r="E131" s="43"/>
      <c r="F131" s="28"/>
      <c r="G131" s="44" t="s">
        <v>477</v>
      </c>
      <c r="H131" s="29">
        <v>46121</v>
      </c>
      <c r="I131" s="42" t="s">
        <v>72</v>
      </c>
      <c r="J131" s="34" t="s">
        <v>73</v>
      </c>
      <c r="K131" s="36" t="s">
        <v>220</v>
      </c>
      <c r="L131" s="34">
        <v>85362030</v>
      </c>
      <c r="M131" s="51" t="s">
        <v>42</v>
      </c>
      <c r="N131" s="37" t="s">
        <v>57</v>
      </c>
      <c r="O131" s="34">
        <v>56</v>
      </c>
      <c r="P131" s="34">
        <v>0</v>
      </c>
      <c r="Q131" s="34">
        <v>56</v>
      </c>
      <c r="R131" s="38">
        <v>123.2</v>
      </c>
      <c r="S131" s="38">
        <f t="shared" si="10"/>
        <v>6899.2</v>
      </c>
      <c r="T131" s="39">
        <v>0</v>
      </c>
      <c r="U131" s="39">
        <v>0</v>
      </c>
      <c r="V131" s="40">
        <v>9</v>
      </c>
      <c r="W131" s="40">
        <f t="shared" si="16"/>
        <v>9</v>
      </c>
      <c r="X131" s="40">
        <v>0</v>
      </c>
      <c r="Y131" s="41">
        <f t="shared" si="14"/>
        <v>620.928</v>
      </c>
      <c r="Z131" s="41">
        <f t="shared" si="15"/>
        <v>620.928</v>
      </c>
      <c r="AA131" s="41">
        <v>0</v>
      </c>
      <c r="AB131" s="39">
        <v>0</v>
      </c>
      <c r="AC131" s="49"/>
      <c r="AD131" s="31">
        <f t="shared" si="11"/>
        <v>8141.0559999999996</v>
      </c>
      <c r="AE131" s="52" t="s">
        <v>44</v>
      </c>
      <c r="AF131" s="32" t="s">
        <v>478</v>
      </c>
      <c r="AG131" s="33" t="s">
        <v>66</v>
      </c>
      <c r="AH131" s="48">
        <v>46125</v>
      </c>
      <c r="AI131" s="34"/>
      <c r="AJ131" s="34"/>
      <c r="AK131" s="34" t="s">
        <v>195</v>
      </c>
      <c r="AL131" s="34" t="s">
        <v>99</v>
      </c>
      <c r="AM131" s="49"/>
      <c r="AN131" s="35"/>
    </row>
    <row r="132" spans="1:40" s="50" customFormat="1" x14ac:dyDescent="0.25">
      <c r="A132" s="97">
        <v>46</v>
      </c>
      <c r="B132" s="34">
        <v>20</v>
      </c>
      <c r="C132" s="28">
        <v>46125</v>
      </c>
      <c r="D132" s="37" t="s">
        <v>41</v>
      </c>
      <c r="E132" s="43"/>
      <c r="F132" s="28"/>
      <c r="G132" s="44" t="s">
        <v>477</v>
      </c>
      <c r="H132" s="29">
        <v>46121</v>
      </c>
      <c r="I132" s="42" t="s">
        <v>72</v>
      </c>
      <c r="J132" s="34" t="s">
        <v>73</v>
      </c>
      <c r="K132" s="36" t="s">
        <v>243</v>
      </c>
      <c r="L132" s="34">
        <v>85362030</v>
      </c>
      <c r="M132" s="51" t="s">
        <v>42</v>
      </c>
      <c r="N132" s="37" t="s">
        <v>57</v>
      </c>
      <c r="O132" s="34">
        <v>49</v>
      </c>
      <c r="P132" s="34">
        <v>0</v>
      </c>
      <c r="Q132" s="34">
        <v>49</v>
      </c>
      <c r="R132" s="38">
        <v>123.2</v>
      </c>
      <c r="S132" s="38">
        <f t="shared" si="10"/>
        <v>6036.8</v>
      </c>
      <c r="T132" s="39">
        <v>0</v>
      </c>
      <c r="U132" s="39">
        <v>0</v>
      </c>
      <c r="V132" s="40">
        <v>9</v>
      </c>
      <c r="W132" s="40">
        <f t="shared" si="16"/>
        <v>9</v>
      </c>
      <c r="X132" s="40">
        <v>0</v>
      </c>
      <c r="Y132" s="41">
        <f t="shared" si="14"/>
        <v>543.31200000000001</v>
      </c>
      <c r="Z132" s="41">
        <f t="shared" si="15"/>
        <v>543.31200000000001</v>
      </c>
      <c r="AA132" s="41">
        <v>0</v>
      </c>
      <c r="AB132" s="39">
        <v>0</v>
      </c>
      <c r="AC132" s="49"/>
      <c r="AD132" s="31">
        <f t="shared" si="11"/>
        <v>7123.424</v>
      </c>
      <c r="AE132" s="52" t="s">
        <v>44</v>
      </c>
      <c r="AF132" s="32" t="s">
        <v>478</v>
      </c>
      <c r="AG132" s="33" t="s">
        <v>66</v>
      </c>
      <c r="AH132" s="48">
        <v>46125</v>
      </c>
      <c r="AI132" s="34"/>
      <c r="AJ132" s="34"/>
      <c r="AK132" s="34" t="s">
        <v>195</v>
      </c>
      <c r="AL132" s="34" t="s">
        <v>99</v>
      </c>
      <c r="AM132" s="49"/>
      <c r="AN132" s="35"/>
    </row>
    <row r="133" spans="1:40" s="50" customFormat="1" x14ac:dyDescent="0.25">
      <c r="A133" s="97">
        <v>46</v>
      </c>
      <c r="B133" s="34">
        <v>20</v>
      </c>
      <c r="C133" s="28">
        <v>46125</v>
      </c>
      <c r="D133" s="37" t="s">
        <v>41</v>
      </c>
      <c r="E133" s="43"/>
      <c r="F133" s="28"/>
      <c r="G133" s="44" t="s">
        <v>477</v>
      </c>
      <c r="H133" s="29">
        <v>46121</v>
      </c>
      <c r="I133" s="42" t="s">
        <v>72</v>
      </c>
      <c r="J133" s="34" t="s">
        <v>73</v>
      </c>
      <c r="K133" s="36" t="s">
        <v>483</v>
      </c>
      <c r="L133" s="34">
        <v>85362030</v>
      </c>
      <c r="M133" s="51" t="s">
        <v>42</v>
      </c>
      <c r="N133" s="37" t="s">
        <v>57</v>
      </c>
      <c r="O133" s="34">
        <v>35</v>
      </c>
      <c r="P133" s="34">
        <v>0</v>
      </c>
      <c r="Q133" s="34">
        <v>35</v>
      </c>
      <c r="R133" s="38">
        <v>123.2</v>
      </c>
      <c r="S133" s="38">
        <f t="shared" ref="S133:S196" si="17">Q133*R133</f>
        <v>4312</v>
      </c>
      <c r="T133" s="39">
        <v>0</v>
      </c>
      <c r="U133" s="39">
        <v>0</v>
      </c>
      <c r="V133" s="40">
        <v>9</v>
      </c>
      <c r="W133" s="40">
        <f t="shared" si="16"/>
        <v>9</v>
      </c>
      <c r="X133" s="40">
        <v>0</v>
      </c>
      <c r="Y133" s="41">
        <f t="shared" si="14"/>
        <v>388.08</v>
      </c>
      <c r="Z133" s="41">
        <f t="shared" si="15"/>
        <v>388.08</v>
      </c>
      <c r="AA133" s="41">
        <v>0</v>
      </c>
      <c r="AB133" s="39">
        <v>0</v>
      </c>
      <c r="AC133" s="49"/>
      <c r="AD133" s="31">
        <f t="shared" ref="AD133:AD196" si="18">S133+T133+U133+Y133+Z133+AA133+AB133</f>
        <v>5088.16</v>
      </c>
      <c r="AE133" s="52" t="s">
        <v>44</v>
      </c>
      <c r="AF133" s="32" t="s">
        <v>478</v>
      </c>
      <c r="AG133" s="33" t="s">
        <v>66</v>
      </c>
      <c r="AH133" s="48">
        <v>46125</v>
      </c>
      <c r="AI133" s="34"/>
      <c r="AJ133" s="34"/>
      <c r="AK133" s="34" t="s">
        <v>195</v>
      </c>
      <c r="AL133" s="34" t="s">
        <v>99</v>
      </c>
      <c r="AM133" s="49"/>
      <c r="AN133" s="35"/>
    </row>
    <row r="134" spans="1:40" s="50" customFormat="1" x14ac:dyDescent="0.25">
      <c r="A134" s="97">
        <v>46</v>
      </c>
      <c r="B134" s="34">
        <v>20</v>
      </c>
      <c r="C134" s="28">
        <v>46125</v>
      </c>
      <c r="D134" s="37" t="s">
        <v>41</v>
      </c>
      <c r="E134" s="43"/>
      <c r="F134" s="28"/>
      <c r="G134" s="44" t="s">
        <v>477</v>
      </c>
      <c r="H134" s="29">
        <v>46121</v>
      </c>
      <c r="I134" s="42" t="s">
        <v>72</v>
      </c>
      <c r="J134" s="34" t="s">
        <v>73</v>
      </c>
      <c r="K134" s="36" t="s">
        <v>484</v>
      </c>
      <c r="L134" s="34">
        <v>85362030</v>
      </c>
      <c r="M134" s="51" t="s">
        <v>42</v>
      </c>
      <c r="N134" s="37" t="s">
        <v>57</v>
      </c>
      <c r="O134" s="34">
        <v>5</v>
      </c>
      <c r="P134" s="34">
        <v>0</v>
      </c>
      <c r="Q134" s="34">
        <v>5</v>
      </c>
      <c r="R134" s="38">
        <v>607.6</v>
      </c>
      <c r="S134" s="38">
        <f t="shared" si="17"/>
        <v>3038</v>
      </c>
      <c r="T134" s="39">
        <v>0</v>
      </c>
      <c r="U134" s="39">
        <v>0</v>
      </c>
      <c r="V134" s="40">
        <v>9</v>
      </c>
      <c r="W134" s="40">
        <f t="shared" si="16"/>
        <v>9</v>
      </c>
      <c r="X134" s="40">
        <v>0</v>
      </c>
      <c r="Y134" s="41">
        <f t="shared" si="14"/>
        <v>273.42</v>
      </c>
      <c r="Z134" s="41">
        <f t="shared" si="15"/>
        <v>273.42</v>
      </c>
      <c r="AA134" s="41">
        <v>0</v>
      </c>
      <c r="AB134" s="39">
        <v>0</v>
      </c>
      <c r="AC134" s="49"/>
      <c r="AD134" s="31">
        <f t="shared" si="18"/>
        <v>3584.84</v>
      </c>
      <c r="AE134" s="52" t="s">
        <v>44</v>
      </c>
      <c r="AF134" s="32" t="s">
        <v>478</v>
      </c>
      <c r="AG134" s="33" t="s">
        <v>66</v>
      </c>
      <c r="AH134" s="48">
        <v>46125</v>
      </c>
      <c r="AI134" s="34"/>
      <c r="AJ134" s="34"/>
      <c r="AK134" s="34" t="s">
        <v>195</v>
      </c>
      <c r="AL134" s="34" t="s">
        <v>99</v>
      </c>
      <c r="AM134" s="49"/>
      <c r="AN134" s="35"/>
    </row>
    <row r="135" spans="1:40" s="50" customFormat="1" x14ac:dyDescent="0.25">
      <c r="A135" s="97">
        <v>46</v>
      </c>
      <c r="B135" s="34">
        <v>20</v>
      </c>
      <c r="C135" s="28">
        <v>46125</v>
      </c>
      <c r="D135" s="37" t="s">
        <v>41</v>
      </c>
      <c r="E135" s="43"/>
      <c r="F135" s="28"/>
      <c r="G135" s="44" t="s">
        <v>477</v>
      </c>
      <c r="H135" s="29">
        <v>46121</v>
      </c>
      <c r="I135" s="42" t="s">
        <v>72</v>
      </c>
      <c r="J135" s="34" t="s">
        <v>73</v>
      </c>
      <c r="K135" s="36" t="s">
        <v>485</v>
      </c>
      <c r="L135" s="34">
        <v>85362030</v>
      </c>
      <c r="M135" s="51" t="s">
        <v>42</v>
      </c>
      <c r="N135" s="37" t="s">
        <v>57</v>
      </c>
      <c r="O135" s="34">
        <v>5</v>
      </c>
      <c r="P135" s="34">
        <v>0</v>
      </c>
      <c r="Q135" s="34">
        <v>5</v>
      </c>
      <c r="R135" s="38">
        <v>369.6</v>
      </c>
      <c r="S135" s="38">
        <f t="shared" si="17"/>
        <v>1848</v>
      </c>
      <c r="T135" s="39">
        <v>0</v>
      </c>
      <c r="U135" s="39">
        <v>0</v>
      </c>
      <c r="V135" s="40">
        <v>9</v>
      </c>
      <c r="W135" s="40">
        <f t="shared" si="16"/>
        <v>9</v>
      </c>
      <c r="X135" s="40">
        <v>0</v>
      </c>
      <c r="Y135" s="41">
        <f t="shared" si="14"/>
        <v>166.32</v>
      </c>
      <c r="Z135" s="41">
        <f t="shared" si="15"/>
        <v>166.32</v>
      </c>
      <c r="AA135" s="41">
        <v>0</v>
      </c>
      <c r="AB135" s="39">
        <v>0</v>
      </c>
      <c r="AC135" s="49"/>
      <c r="AD135" s="31">
        <f t="shared" si="18"/>
        <v>2180.64</v>
      </c>
      <c r="AE135" s="52" t="s">
        <v>44</v>
      </c>
      <c r="AF135" s="32" t="s">
        <v>478</v>
      </c>
      <c r="AG135" s="33" t="s">
        <v>66</v>
      </c>
      <c r="AH135" s="48">
        <v>46125</v>
      </c>
      <c r="AI135" s="34"/>
      <c r="AJ135" s="34"/>
      <c r="AK135" s="34" t="s">
        <v>195</v>
      </c>
      <c r="AL135" s="34" t="s">
        <v>99</v>
      </c>
      <c r="AM135" s="49"/>
      <c r="AN135" s="35"/>
    </row>
    <row r="136" spans="1:40" s="50" customFormat="1" x14ac:dyDescent="0.25">
      <c r="A136" s="97">
        <v>46</v>
      </c>
      <c r="B136" s="34">
        <v>20</v>
      </c>
      <c r="C136" s="28">
        <v>46125</v>
      </c>
      <c r="D136" s="37" t="s">
        <v>41</v>
      </c>
      <c r="E136" s="43"/>
      <c r="F136" s="28"/>
      <c r="G136" s="44" t="s">
        <v>477</v>
      </c>
      <c r="H136" s="29">
        <v>46121</v>
      </c>
      <c r="I136" s="42" t="s">
        <v>72</v>
      </c>
      <c r="J136" s="34" t="s">
        <v>73</v>
      </c>
      <c r="K136" s="36" t="s">
        <v>221</v>
      </c>
      <c r="L136" s="34">
        <v>85362030</v>
      </c>
      <c r="M136" s="51" t="s">
        <v>42</v>
      </c>
      <c r="N136" s="37" t="s">
        <v>57</v>
      </c>
      <c r="O136" s="34">
        <v>10</v>
      </c>
      <c r="P136" s="34">
        <v>0</v>
      </c>
      <c r="Q136" s="34">
        <v>10</v>
      </c>
      <c r="R136" s="38">
        <v>526.4</v>
      </c>
      <c r="S136" s="38">
        <f t="shared" si="17"/>
        <v>5264</v>
      </c>
      <c r="T136" s="39">
        <v>0</v>
      </c>
      <c r="U136" s="39">
        <v>0</v>
      </c>
      <c r="V136" s="40">
        <v>9</v>
      </c>
      <c r="W136" s="40">
        <f t="shared" si="16"/>
        <v>9</v>
      </c>
      <c r="X136" s="40">
        <v>0</v>
      </c>
      <c r="Y136" s="41">
        <f t="shared" si="14"/>
        <v>473.76</v>
      </c>
      <c r="Z136" s="41">
        <f t="shared" si="15"/>
        <v>473.76</v>
      </c>
      <c r="AA136" s="41">
        <v>0</v>
      </c>
      <c r="AB136" s="39">
        <v>0</v>
      </c>
      <c r="AC136" s="49"/>
      <c r="AD136" s="31">
        <f t="shared" si="18"/>
        <v>6211.52</v>
      </c>
      <c r="AE136" s="52" t="s">
        <v>44</v>
      </c>
      <c r="AF136" s="32" t="s">
        <v>478</v>
      </c>
      <c r="AG136" s="33" t="s">
        <v>66</v>
      </c>
      <c r="AH136" s="48">
        <v>46125</v>
      </c>
      <c r="AI136" s="34"/>
      <c r="AJ136" s="34"/>
      <c r="AK136" s="34" t="s">
        <v>195</v>
      </c>
      <c r="AL136" s="34" t="s">
        <v>99</v>
      </c>
      <c r="AM136" s="49"/>
      <c r="AN136" s="35"/>
    </row>
    <row r="137" spans="1:40" s="50" customFormat="1" x14ac:dyDescent="0.25">
      <c r="A137" s="97">
        <v>46</v>
      </c>
      <c r="B137" s="34">
        <v>20</v>
      </c>
      <c r="C137" s="28">
        <v>46125</v>
      </c>
      <c r="D137" s="37" t="s">
        <v>41</v>
      </c>
      <c r="E137" s="43"/>
      <c r="F137" s="28"/>
      <c r="G137" s="44" t="s">
        <v>477</v>
      </c>
      <c r="H137" s="29">
        <v>46121</v>
      </c>
      <c r="I137" s="42" t="s">
        <v>72</v>
      </c>
      <c r="J137" s="34" t="s">
        <v>73</v>
      </c>
      <c r="K137" s="36" t="s">
        <v>222</v>
      </c>
      <c r="L137" s="34">
        <v>85362030</v>
      </c>
      <c r="M137" s="51" t="s">
        <v>42</v>
      </c>
      <c r="N137" s="37" t="s">
        <v>57</v>
      </c>
      <c r="O137" s="34">
        <v>10</v>
      </c>
      <c r="P137" s="34">
        <v>0</v>
      </c>
      <c r="Q137" s="34">
        <v>10</v>
      </c>
      <c r="R137" s="38">
        <v>185</v>
      </c>
      <c r="S137" s="38">
        <f t="shared" si="17"/>
        <v>1850</v>
      </c>
      <c r="T137" s="39">
        <v>0</v>
      </c>
      <c r="U137" s="39">
        <v>0</v>
      </c>
      <c r="V137" s="40">
        <v>9</v>
      </c>
      <c r="W137" s="40">
        <f t="shared" si="16"/>
        <v>9</v>
      </c>
      <c r="X137" s="40">
        <v>0</v>
      </c>
      <c r="Y137" s="41">
        <f t="shared" si="14"/>
        <v>166.5</v>
      </c>
      <c r="Z137" s="41">
        <f t="shared" si="15"/>
        <v>166.5</v>
      </c>
      <c r="AA137" s="41">
        <v>0</v>
      </c>
      <c r="AB137" s="39">
        <v>0</v>
      </c>
      <c r="AC137" s="49"/>
      <c r="AD137" s="31">
        <f t="shared" si="18"/>
        <v>2183</v>
      </c>
      <c r="AE137" s="52" t="s">
        <v>44</v>
      </c>
      <c r="AF137" s="32" t="s">
        <v>478</v>
      </c>
      <c r="AG137" s="33" t="s">
        <v>66</v>
      </c>
      <c r="AH137" s="48">
        <v>46125</v>
      </c>
      <c r="AI137" s="34"/>
      <c r="AJ137" s="34"/>
      <c r="AK137" s="34" t="s">
        <v>195</v>
      </c>
      <c r="AL137" s="34" t="s">
        <v>99</v>
      </c>
      <c r="AM137" s="49"/>
      <c r="AN137" s="35"/>
    </row>
    <row r="138" spans="1:40" s="50" customFormat="1" x14ac:dyDescent="0.25">
      <c r="A138" s="97">
        <v>46</v>
      </c>
      <c r="B138" s="34">
        <v>20</v>
      </c>
      <c r="C138" s="28">
        <v>46125</v>
      </c>
      <c r="D138" s="37" t="s">
        <v>41</v>
      </c>
      <c r="E138" s="43"/>
      <c r="F138" s="28"/>
      <c r="G138" s="44" t="s">
        <v>477</v>
      </c>
      <c r="H138" s="29">
        <v>46121</v>
      </c>
      <c r="I138" s="42" t="s">
        <v>72</v>
      </c>
      <c r="J138" s="34" t="s">
        <v>73</v>
      </c>
      <c r="K138" s="36" t="s">
        <v>241</v>
      </c>
      <c r="L138" s="34">
        <v>85362030</v>
      </c>
      <c r="M138" s="51" t="s">
        <v>42</v>
      </c>
      <c r="N138" s="37" t="s">
        <v>57</v>
      </c>
      <c r="O138" s="34">
        <v>20</v>
      </c>
      <c r="P138" s="34">
        <v>0</v>
      </c>
      <c r="Q138" s="34">
        <v>20</v>
      </c>
      <c r="R138" s="38">
        <v>526.4</v>
      </c>
      <c r="S138" s="38">
        <f t="shared" si="17"/>
        <v>10528</v>
      </c>
      <c r="T138" s="39">
        <v>0</v>
      </c>
      <c r="U138" s="39">
        <v>0</v>
      </c>
      <c r="V138" s="40">
        <v>9</v>
      </c>
      <c r="W138" s="40">
        <f t="shared" si="16"/>
        <v>9</v>
      </c>
      <c r="X138" s="40">
        <v>0</v>
      </c>
      <c r="Y138" s="41">
        <f t="shared" si="14"/>
        <v>947.52</v>
      </c>
      <c r="Z138" s="41">
        <f t="shared" si="15"/>
        <v>947.52</v>
      </c>
      <c r="AA138" s="41">
        <v>0</v>
      </c>
      <c r="AB138" s="39">
        <v>0</v>
      </c>
      <c r="AC138" s="49"/>
      <c r="AD138" s="31">
        <f t="shared" si="18"/>
        <v>12423.04</v>
      </c>
      <c r="AE138" s="52" t="s">
        <v>44</v>
      </c>
      <c r="AF138" s="32" t="s">
        <v>478</v>
      </c>
      <c r="AG138" s="33" t="s">
        <v>66</v>
      </c>
      <c r="AH138" s="48">
        <v>46125</v>
      </c>
      <c r="AI138" s="34"/>
      <c r="AJ138" s="34"/>
      <c r="AK138" s="34" t="s">
        <v>195</v>
      </c>
      <c r="AL138" s="34" t="s">
        <v>99</v>
      </c>
      <c r="AM138" s="49"/>
      <c r="AN138" s="35"/>
    </row>
    <row r="139" spans="1:40" s="50" customFormat="1" x14ac:dyDescent="0.25">
      <c r="A139" s="97">
        <v>46</v>
      </c>
      <c r="B139" s="34">
        <v>20</v>
      </c>
      <c r="C139" s="28">
        <v>46125</v>
      </c>
      <c r="D139" s="37" t="s">
        <v>41</v>
      </c>
      <c r="E139" s="43"/>
      <c r="F139" s="28"/>
      <c r="G139" s="44" t="s">
        <v>477</v>
      </c>
      <c r="H139" s="29">
        <v>46121</v>
      </c>
      <c r="I139" s="42" t="s">
        <v>72</v>
      </c>
      <c r="J139" s="34" t="s">
        <v>73</v>
      </c>
      <c r="K139" s="36" t="s">
        <v>242</v>
      </c>
      <c r="L139" s="34">
        <v>85362030</v>
      </c>
      <c r="M139" s="51" t="s">
        <v>42</v>
      </c>
      <c r="N139" s="37" t="s">
        <v>57</v>
      </c>
      <c r="O139" s="34">
        <v>20</v>
      </c>
      <c r="P139" s="34">
        <v>0</v>
      </c>
      <c r="Q139" s="34">
        <v>20</v>
      </c>
      <c r="R139" s="38">
        <v>185.6</v>
      </c>
      <c r="S139" s="38">
        <f t="shared" si="17"/>
        <v>3712</v>
      </c>
      <c r="T139" s="39">
        <v>0</v>
      </c>
      <c r="U139" s="39">
        <v>0</v>
      </c>
      <c r="V139" s="40">
        <v>9</v>
      </c>
      <c r="W139" s="40">
        <f t="shared" si="16"/>
        <v>9</v>
      </c>
      <c r="X139" s="40">
        <v>0</v>
      </c>
      <c r="Y139" s="41">
        <f t="shared" si="14"/>
        <v>334.08</v>
      </c>
      <c r="Z139" s="41">
        <f t="shared" si="15"/>
        <v>334.08</v>
      </c>
      <c r="AA139" s="41">
        <v>0</v>
      </c>
      <c r="AB139" s="39">
        <v>0</v>
      </c>
      <c r="AC139" s="49"/>
      <c r="AD139" s="31">
        <f t="shared" si="18"/>
        <v>4380.16</v>
      </c>
      <c r="AE139" s="52" t="s">
        <v>44</v>
      </c>
      <c r="AF139" s="32" t="s">
        <v>478</v>
      </c>
      <c r="AG139" s="33" t="s">
        <v>66</v>
      </c>
      <c r="AH139" s="48">
        <v>46125</v>
      </c>
      <c r="AI139" s="34"/>
      <c r="AJ139" s="34"/>
      <c r="AK139" s="34" t="s">
        <v>195</v>
      </c>
      <c r="AL139" s="34" t="s">
        <v>99</v>
      </c>
      <c r="AM139" s="49"/>
      <c r="AN139" s="35"/>
    </row>
    <row r="140" spans="1:40" s="50" customFormat="1" ht="25.5" x14ac:dyDescent="0.25">
      <c r="A140" s="97">
        <v>46</v>
      </c>
      <c r="B140" s="34">
        <v>20</v>
      </c>
      <c r="C140" s="28">
        <v>46125</v>
      </c>
      <c r="D140" s="37" t="s">
        <v>41</v>
      </c>
      <c r="E140" s="43"/>
      <c r="F140" s="28"/>
      <c r="G140" s="44" t="s">
        <v>477</v>
      </c>
      <c r="H140" s="29">
        <v>46121</v>
      </c>
      <c r="I140" s="42" t="s">
        <v>72</v>
      </c>
      <c r="J140" s="34" t="s">
        <v>73</v>
      </c>
      <c r="K140" s="36" t="s">
        <v>486</v>
      </c>
      <c r="L140" s="34">
        <v>85369090</v>
      </c>
      <c r="M140" s="51" t="s">
        <v>42</v>
      </c>
      <c r="N140" s="37" t="s">
        <v>57</v>
      </c>
      <c r="O140" s="34">
        <v>5</v>
      </c>
      <c r="P140" s="34">
        <v>0</v>
      </c>
      <c r="Q140" s="34">
        <v>5</v>
      </c>
      <c r="R140" s="38">
        <v>140.85</v>
      </c>
      <c r="S140" s="38">
        <f t="shared" si="17"/>
        <v>704.25</v>
      </c>
      <c r="T140" s="39">
        <v>0</v>
      </c>
      <c r="U140" s="39">
        <v>0</v>
      </c>
      <c r="V140" s="40">
        <v>9</v>
      </c>
      <c r="W140" s="40">
        <f t="shared" si="16"/>
        <v>9</v>
      </c>
      <c r="X140" s="40">
        <v>0</v>
      </c>
      <c r="Y140" s="41">
        <f t="shared" si="14"/>
        <v>63.3825</v>
      </c>
      <c r="Z140" s="41">
        <f t="shared" si="15"/>
        <v>63.3825</v>
      </c>
      <c r="AA140" s="41">
        <v>0</v>
      </c>
      <c r="AB140" s="39">
        <v>0</v>
      </c>
      <c r="AC140" s="49"/>
      <c r="AD140" s="31">
        <f t="shared" si="18"/>
        <v>831.0150000000001</v>
      </c>
      <c r="AE140" s="52" t="s">
        <v>44</v>
      </c>
      <c r="AF140" s="32" t="s">
        <v>478</v>
      </c>
      <c r="AG140" s="33" t="s">
        <v>66</v>
      </c>
      <c r="AH140" s="48">
        <v>46125</v>
      </c>
      <c r="AI140" s="34"/>
      <c r="AJ140" s="34"/>
      <c r="AK140" s="34" t="s">
        <v>195</v>
      </c>
      <c r="AL140" s="34" t="s">
        <v>99</v>
      </c>
      <c r="AM140" s="49"/>
      <c r="AN140" s="35"/>
    </row>
    <row r="141" spans="1:40" s="50" customFormat="1" x14ac:dyDescent="0.25">
      <c r="A141" s="97">
        <v>46</v>
      </c>
      <c r="B141" s="34">
        <v>20</v>
      </c>
      <c r="C141" s="28">
        <v>46125</v>
      </c>
      <c r="D141" s="37" t="s">
        <v>41</v>
      </c>
      <c r="E141" s="43"/>
      <c r="F141" s="28"/>
      <c r="G141" s="44" t="s">
        <v>477</v>
      </c>
      <c r="H141" s="29">
        <v>46121</v>
      </c>
      <c r="I141" s="42" t="s">
        <v>72</v>
      </c>
      <c r="J141" s="34" t="s">
        <v>73</v>
      </c>
      <c r="K141" s="36" t="s">
        <v>487</v>
      </c>
      <c r="L141" s="34">
        <v>85369090</v>
      </c>
      <c r="M141" s="51" t="s">
        <v>42</v>
      </c>
      <c r="N141" s="37" t="s">
        <v>57</v>
      </c>
      <c r="O141" s="34">
        <v>30</v>
      </c>
      <c r="P141" s="34">
        <v>0</v>
      </c>
      <c r="Q141" s="34">
        <v>30</v>
      </c>
      <c r="R141" s="38">
        <v>140.85</v>
      </c>
      <c r="S141" s="38">
        <f t="shared" si="17"/>
        <v>4225.5</v>
      </c>
      <c r="T141" s="39">
        <v>0</v>
      </c>
      <c r="U141" s="39">
        <v>0</v>
      </c>
      <c r="V141" s="40">
        <v>9</v>
      </c>
      <c r="W141" s="40">
        <f t="shared" si="16"/>
        <v>9</v>
      </c>
      <c r="X141" s="40">
        <v>0</v>
      </c>
      <c r="Y141" s="41">
        <f t="shared" si="14"/>
        <v>380.29499999999996</v>
      </c>
      <c r="Z141" s="41">
        <f t="shared" si="15"/>
        <v>380.29499999999996</v>
      </c>
      <c r="AA141" s="41">
        <v>0</v>
      </c>
      <c r="AB141" s="39">
        <v>0</v>
      </c>
      <c r="AC141" s="49"/>
      <c r="AD141" s="31">
        <f t="shared" si="18"/>
        <v>4986.09</v>
      </c>
      <c r="AE141" s="52" t="s">
        <v>44</v>
      </c>
      <c r="AF141" s="32" t="s">
        <v>478</v>
      </c>
      <c r="AG141" s="33" t="s">
        <v>66</v>
      </c>
      <c r="AH141" s="48">
        <v>46125</v>
      </c>
      <c r="AI141" s="34"/>
      <c r="AJ141" s="34"/>
      <c r="AK141" s="34" t="s">
        <v>195</v>
      </c>
      <c r="AL141" s="34" t="s">
        <v>99</v>
      </c>
      <c r="AM141" s="49"/>
      <c r="AN141" s="35"/>
    </row>
    <row r="142" spans="1:40" s="50" customFormat="1" ht="25.5" x14ac:dyDescent="0.25">
      <c r="A142" s="97">
        <v>46</v>
      </c>
      <c r="B142" s="34">
        <v>20</v>
      </c>
      <c r="C142" s="28">
        <v>46125</v>
      </c>
      <c r="D142" s="37" t="s">
        <v>41</v>
      </c>
      <c r="E142" s="43"/>
      <c r="F142" s="28"/>
      <c r="G142" s="44" t="s">
        <v>477</v>
      </c>
      <c r="H142" s="29">
        <v>46121</v>
      </c>
      <c r="I142" s="42" t="s">
        <v>72</v>
      </c>
      <c r="J142" s="34" t="s">
        <v>73</v>
      </c>
      <c r="K142" s="36" t="s">
        <v>488</v>
      </c>
      <c r="L142" s="34">
        <v>85369090</v>
      </c>
      <c r="M142" s="51" t="s">
        <v>42</v>
      </c>
      <c r="N142" s="37" t="s">
        <v>57</v>
      </c>
      <c r="O142" s="34">
        <v>5</v>
      </c>
      <c r="P142" s="34">
        <v>0</v>
      </c>
      <c r="Q142" s="34">
        <v>5</v>
      </c>
      <c r="R142" s="38">
        <v>140.85</v>
      </c>
      <c r="S142" s="38">
        <f t="shared" si="17"/>
        <v>704.25</v>
      </c>
      <c r="T142" s="39">
        <v>0</v>
      </c>
      <c r="U142" s="39">
        <v>0</v>
      </c>
      <c r="V142" s="40">
        <v>9</v>
      </c>
      <c r="W142" s="40">
        <f t="shared" si="16"/>
        <v>9</v>
      </c>
      <c r="X142" s="40">
        <v>0</v>
      </c>
      <c r="Y142" s="41">
        <f t="shared" si="14"/>
        <v>63.3825</v>
      </c>
      <c r="Z142" s="41">
        <f t="shared" si="15"/>
        <v>63.3825</v>
      </c>
      <c r="AA142" s="41">
        <v>0</v>
      </c>
      <c r="AB142" s="39">
        <v>0</v>
      </c>
      <c r="AC142" s="49"/>
      <c r="AD142" s="31">
        <f t="shared" si="18"/>
        <v>831.0150000000001</v>
      </c>
      <c r="AE142" s="52" t="s">
        <v>44</v>
      </c>
      <c r="AF142" s="32" t="s">
        <v>478</v>
      </c>
      <c r="AG142" s="33" t="s">
        <v>66</v>
      </c>
      <c r="AH142" s="48">
        <v>46125</v>
      </c>
      <c r="AI142" s="34"/>
      <c r="AJ142" s="34"/>
      <c r="AK142" s="34" t="s">
        <v>195</v>
      </c>
      <c r="AL142" s="34" t="s">
        <v>99</v>
      </c>
      <c r="AM142" s="49"/>
      <c r="AN142" s="35"/>
    </row>
    <row r="143" spans="1:40" s="50" customFormat="1" ht="25.5" x14ac:dyDescent="0.25">
      <c r="A143" s="97">
        <v>47</v>
      </c>
      <c r="B143" s="34">
        <v>21</v>
      </c>
      <c r="C143" s="28">
        <v>46125</v>
      </c>
      <c r="D143" s="37" t="s">
        <v>41</v>
      </c>
      <c r="E143" s="43"/>
      <c r="F143" s="28"/>
      <c r="G143" s="44" t="s">
        <v>489</v>
      </c>
      <c r="H143" s="29">
        <v>46120</v>
      </c>
      <c r="I143" s="42" t="s">
        <v>116</v>
      </c>
      <c r="J143" s="34" t="s">
        <v>88</v>
      </c>
      <c r="K143" s="36" t="s">
        <v>490</v>
      </c>
      <c r="L143" s="34">
        <v>85446090</v>
      </c>
      <c r="M143" s="51" t="s">
        <v>42</v>
      </c>
      <c r="N143" s="37" t="s">
        <v>47</v>
      </c>
      <c r="O143" s="34">
        <v>400</v>
      </c>
      <c r="P143" s="34">
        <v>0</v>
      </c>
      <c r="Q143" s="34">
        <v>400</v>
      </c>
      <c r="R143" s="38">
        <v>9</v>
      </c>
      <c r="S143" s="38">
        <f t="shared" si="17"/>
        <v>3600</v>
      </c>
      <c r="T143" s="39">
        <v>0</v>
      </c>
      <c r="U143" s="39">
        <v>0</v>
      </c>
      <c r="V143" s="40">
        <v>9</v>
      </c>
      <c r="W143" s="40">
        <f t="shared" si="16"/>
        <v>9</v>
      </c>
      <c r="X143" s="40">
        <v>0</v>
      </c>
      <c r="Y143" s="41">
        <f t="shared" si="14"/>
        <v>324</v>
      </c>
      <c r="Z143" s="41">
        <f t="shared" si="15"/>
        <v>324</v>
      </c>
      <c r="AA143" s="41">
        <v>0</v>
      </c>
      <c r="AB143" s="39">
        <v>0</v>
      </c>
      <c r="AC143" s="49"/>
      <c r="AD143" s="31">
        <f t="shared" si="18"/>
        <v>4248</v>
      </c>
      <c r="AE143" s="52" t="s">
        <v>44</v>
      </c>
      <c r="AF143" s="32" t="s">
        <v>491</v>
      </c>
      <c r="AG143" s="33" t="s">
        <v>381</v>
      </c>
      <c r="AH143" s="48">
        <v>46125</v>
      </c>
      <c r="AI143" s="34"/>
      <c r="AJ143" s="34"/>
      <c r="AK143" s="34" t="s">
        <v>195</v>
      </c>
      <c r="AL143" s="34" t="s">
        <v>99</v>
      </c>
      <c r="AM143" s="49"/>
      <c r="AN143" s="35">
        <v>3</v>
      </c>
    </row>
    <row r="144" spans="1:40" s="50" customFormat="1" ht="25.5" x14ac:dyDescent="0.25">
      <c r="A144" s="97">
        <v>47</v>
      </c>
      <c r="B144" s="34">
        <v>21</v>
      </c>
      <c r="C144" s="28">
        <v>46125</v>
      </c>
      <c r="D144" s="37" t="s">
        <v>41</v>
      </c>
      <c r="E144" s="43"/>
      <c r="F144" s="28"/>
      <c r="G144" s="44" t="s">
        <v>489</v>
      </c>
      <c r="H144" s="29">
        <v>46120</v>
      </c>
      <c r="I144" s="42" t="s">
        <v>116</v>
      </c>
      <c r="J144" s="34" t="s">
        <v>88</v>
      </c>
      <c r="K144" s="36" t="s">
        <v>492</v>
      </c>
      <c r="L144" s="34">
        <v>85446090</v>
      </c>
      <c r="M144" s="51" t="s">
        <v>42</v>
      </c>
      <c r="N144" s="37" t="s">
        <v>47</v>
      </c>
      <c r="O144" s="34">
        <v>300</v>
      </c>
      <c r="P144" s="34">
        <v>0</v>
      </c>
      <c r="Q144" s="34">
        <v>300</v>
      </c>
      <c r="R144" s="38">
        <v>9</v>
      </c>
      <c r="S144" s="38">
        <f t="shared" si="17"/>
        <v>2700</v>
      </c>
      <c r="T144" s="39">
        <v>0</v>
      </c>
      <c r="U144" s="39">
        <v>0</v>
      </c>
      <c r="V144" s="40">
        <v>9</v>
      </c>
      <c r="W144" s="40">
        <f t="shared" si="16"/>
        <v>9</v>
      </c>
      <c r="X144" s="40">
        <v>0</v>
      </c>
      <c r="Y144" s="41">
        <f t="shared" si="14"/>
        <v>243</v>
      </c>
      <c r="Z144" s="41">
        <f t="shared" si="15"/>
        <v>243</v>
      </c>
      <c r="AA144" s="41">
        <v>0</v>
      </c>
      <c r="AB144" s="39">
        <v>0</v>
      </c>
      <c r="AC144" s="49"/>
      <c r="AD144" s="31">
        <f t="shared" si="18"/>
        <v>3186</v>
      </c>
      <c r="AE144" s="52" t="s">
        <v>44</v>
      </c>
      <c r="AF144" s="32" t="s">
        <v>491</v>
      </c>
      <c r="AG144" s="33" t="s">
        <v>381</v>
      </c>
      <c r="AH144" s="48">
        <v>46125</v>
      </c>
      <c r="AI144" s="34"/>
      <c r="AJ144" s="34"/>
      <c r="AK144" s="34" t="s">
        <v>195</v>
      </c>
      <c r="AL144" s="34" t="s">
        <v>99</v>
      </c>
      <c r="AM144" s="49"/>
      <c r="AN144" s="35">
        <v>3</v>
      </c>
    </row>
    <row r="145" spans="1:40" s="50" customFormat="1" ht="25.5" x14ac:dyDescent="0.25">
      <c r="A145" s="97">
        <v>47</v>
      </c>
      <c r="B145" s="34">
        <v>21</v>
      </c>
      <c r="C145" s="28">
        <v>46125</v>
      </c>
      <c r="D145" s="37" t="s">
        <v>41</v>
      </c>
      <c r="E145" s="43"/>
      <c r="F145" s="28"/>
      <c r="G145" s="44" t="s">
        <v>489</v>
      </c>
      <c r="H145" s="29">
        <v>46120</v>
      </c>
      <c r="I145" s="42" t="s">
        <v>116</v>
      </c>
      <c r="J145" s="34" t="s">
        <v>88</v>
      </c>
      <c r="K145" s="36" t="s">
        <v>493</v>
      </c>
      <c r="L145" s="34">
        <v>85446090</v>
      </c>
      <c r="M145" s="51" t="s">
        <v>42</v>
      </c>
      <c r="N145" s="37" t="s">
        <v>47</v>
      </c>
      <c r="O145" s="34">
        <v>400</v>
      </c>
      <c r="P145" s="34">
        <v>0</v>
      </c>
      <c r="Q145" s="34">
        <v>400</v>
      </c>
      <c r="R145" s="38">
        <v>24</v>
      </c>
      <c r="S145" s="38">
        <f t="shared" si="17"/>
        <v>9600</v>
      </c>
      <c r="T145" s="39">
        <v>0</v>
      </c>
      <c r="U145" s="39">
        <v>0</v>
      </c>
      <c r="V145" s="40">
        <v>9</v>
      </c>
      <c r="W145" s="40">
        <f t="shared" si="16"/>
        <v>9</v>
      </c>
      <c r="X145" s="40">
        <v>0</v>
      </c>
      <c r="Y145" s="41">
        <f t="shared" si="14"/>
        <v>864</v>
      </c>
      <c r="Z145" s="41">
        <f t="shared" si="15"/>
        <v>864</v>
      </c>
      <c r="AA145" s="41">
        <v>0</v>
      </c>
      <c r="AB145" s="39">
        <v>0</v>
      </c>
      <c r="AC145" s="49"/>
      <c r="AD145" s="31">
        <f t="shared" si="18"/>
        <v>11328</v>
      </c>
      <c r="AE145" s="52" t="s">
        <v>44</v>
      </c>
      <c r="AF145" s="32" t="s">
        <v>491</v>
      </c>
      <c r="AG145" s="33" t="s">
        <v>381</v>
      </c>
      <c r="AH145" s="48">
        <v>46125</v>
      </c>
      <c r="AI145" s="34"/>
      <c r="AJ145" s="34"/>
      <c r="AK145" s="34" t="s">
        <v>195</v>
      </c>
      <c r="AL145" s="34" t="s">
        <v>99</v>
      </c>
      <c r="AM145" s="49"/>
      <c r="AN145" s="35">
        <v>3</v>
      </c>
    </row>
    <row r="146" spans="1:40" s="50" customFormat="1" ht="25.5" x14ac:dyDescent="0.25">
      <c r="A146" s="97">
        <v>47</v>
      </c>
      <c r="B146" s="34">
        <v>21</v>
      </c>
      <c r="C146" s="28">
        <v>46125</v>
      </c>
      <c r="D146" s="37" t="s">
        <v>41</v>
      </c>
      <c r="E146" s="43"/>
      <c r="F146" s="28"/>
      <c r="G146" s="44" t="s">
        <v>489</v>
      </c>
      <c r="H146" s="29">
        <v>46120</v>
      </c>
      <c r="I146" s="42" t="s">
        <v>116</v>
      </c>
      <c r="J146" s="34" t="s">
        <v>88</v>
      </c>
      <c r="K146" s="36" t="s">
        <v>494</v>
      </c>
      <c r="L146" s="34">
        <v>85446090</v>
      </c>
      <c r="M146" s="51" t="s">
        <v>42</v>
      </c>
      <c r="N146" s="37" t="s">
        <v>47</v>
      </c>
      <c r="O146" s="34">
        <v>600</v>
      </c>
      <c r="P146" s="34">
        <v>0</v>
      </c>
      <c r="Q146" s="34">
        <v>600</v>
      </c>
      <c r="R146" s="38">
        <v>24</v>
      </c>
      <c r="S146" s="38">
        <f t="shared" si="17"/>
        <v>14400</v>
      </c>
      <c r="T146" s="39">
        <v>0</v>
      </c>
      <c r="U146" s="39">
        <v>0</v>
      </c>
      <c r="V146" s="40">
        <v>9</v>
      </c>
      <c r="W146" s="40">
        <f t="shared" si="16"/>
        <v>9</v>
      </c>
      <c r="X146" s="40">
        <v>0</v>
      </c>
      <c r="Y146" s="41">
        <f t="shared" si="14"/>
        <v>1296</v>
      </c>
      <c r="Z146" s="41">
        <f t="shared" si="15"/>
        <v>1296</v>
      </c>
      <c r="AA146" s="41">
        <v>0</v>
      </c>
      <c r="AB146" s="39">
        <v>0</v>
      </c>
      <c r="AC146" s="49"/>
      <c r="AD146" s="31">
        <f t="shared" si="18"/>
        <v>16992</v>
      </c>
      <c r="AE146" s="52" t="s">
        <v>44</v>
      </c>
      <c r="AF146" s="32" t="s">
        <v>491</v>
      </c>
      <c r="AG146" s="33" t="s">
        <v>381</v>
      </c>
      <c r="AH146" s="48">
        <v>46125</v>
      </c>
      <c r="AI146" s="34"/>
      <c r="AJ146" s="34"/>
      <c r="AK146" s="34" t="s">
        <v>195</v>
      </c>
      <c r="AL146" s="34" t="s">
        <v>99</v>
      </c>
      <c r="AM146" s="49"/>
      <c r="AN146" s="35">
        <v>3</v>
      </c>
    </row>
    <row r="147" spans="1:40" s="50" customFormat="1" ht="25.5" x14ac:dyDescent="0.25">
      <c r="A147" s="97">
        <v>47</v>
      </c>
      <c r="B147" s="34">
        <v>21</v>
      </c>
      <c r="C147" s="28">
        <v>46125</v>
      </c>
      <c r="D147" s="37" t="s">
        <v>41</v>
      </c>
      <c r="E147" s="43"/>
      <c r="F147" s="28"/>
      <c r="G147" s="44" t="s">
        <v>489</v>
      </c>
      <c r="H147" s="29">
        <v>46120</v>
      </c>
      <c r="I147" s="42" t="s">
        <v>116</v>
      </c>
      <c r="J147" s="34" t="s">
        <v>88</v>
      </c>
      <c r="K147" s="36" t="s">
        <v>495</v>
      </c>
      <c r="L147" s="34">
        <v>85446090</v>
      </c>
      <c r="M147" s="51" t="s">
        <v>42</v>
      </c>
      <c r="N147" s="37" t="s">
        <v>47</v>
      </c>
      <c r="O147" s="34">
        <v>200</v>
      </c>
      <c r="P147" s="34">
        <v>0</v>
      </c>
      <c r="Q147" s="34">
        <v>200</v>
      </c>
      <c r="R147" s="38">
        <v>240</v>
      </c>
      <c r="S147" s="38">
        <f t="shared" si="17"/>
        <v>48000</v>
      </c>
      <c r="T147" s="39">
        <v>0</v>
      </c>
      <c r="U147" s="39">
        <v>0</v>
      </c>
      <c r="V147" s="40">
        <v>9</v>
      </c>
      <c r="W147" s="40">
        <f t="shared" si="16"/>
        <v>9</v>
      </c>
      <c r="X147" s="40">
        <v>0</v>
      </c>
      <c r="Y147" s="41">
        <f t="shared" ref="Y147:Y160" si="19">(S147+T147+U147)*9%</f>
        <v>4320</v>
      </c>
      <c r="Z147" s="41">
        <f t="shared" ref="Z147:Z160" si="20">(S147+T147+U147)*9%</f>
        <v>4320</v>
      </c>
      <c r="AA147" s="41">
        <v>0</v>
      </c>
      <c r="AB147" s="39">
        <v>0</v>
      </c>
      <c r="AC147" s="49"/>
      <c r="AD147" s="31">
        <f t="shared" si="18"/>
        <v>56640</v>
      </c>
      <c r="AE147" s="52" t="s">
        <v>44</v>
      </c>
      <c r="AF147" s="32" t="s">
        <v>491</v>
      </c>
      <c r="AG147" s="33" t="s">
        <v>381</v>
      </c>
      <c r="AH147" s="48">
        <v>46125</v>
      </c>
      <c r="AI147" s="34"/>
      <c r="AJ147" s="34"/>
      <c r="AK147" s="34" t="s">
        <v>195</v>
      </c>
      <c r="AL147" s="34" t="s">
        <v>99</v>
      </c>
      <c r="AM147" s="49"/>
      <c r="AN147" s="35">
        <v>3</v>
      </c>
    </row>
    <row r="148" spans="1:40" s="50" customFormat="1" ht="25.5" x14ac:dyDescent="0.25">
      <c r="A148" s="97">
        <v>48</v>
      </c>
      <c r="B148" s="34">
        <v>22</v>
      </c>
      <c r="C148" s="28">
        <v>46125</v>
      </c>
      <c r="D148" s="37" t="s">
        <v>41</v>
      </c>
      <c r="E148" s="43"/>
      <c r="F148" s="28"/>
      <c r="G148" s="44" t="s">
        <v>496</v>
      </c>
      <c r="H148" s="29">
        <v>46120</v>
      </c>
      <c r="I148" s="42" t="s">
        <v>116</v>
      </c>
      <c r="J148" s="34" t="s">
        <v>88</v>
      </c>
      <c r="K148" s="36" t="s">
        <v>497</v>
      </c>
      <c r="L148" s="34">
        <v>85366990</v>
      </c>
      <c r="M148" s="51" t="s">
        <v>42</v>
      </c>
      <c r="N148" s="37" t="s">
        <v>43</v>
      </c>
      <c r="O148" s="34">
        <v>4</v>
      </c>
      <c r="P148" s="34">
        <v>0</v>
      </c>
      <c r="Q148" s="34">
        <v>4</v>
      </c>
      <c r="R148" s="38">
        <v>792</v>
      </c>
      <c r="S148" s="38">
        <f t="shared" si="17"/>
        <v>3168</v>
      </c>
      <c r="T148" s="39">
        <v>0</v>
      </c>
      <c r="U148" s="39">
        <v>0</v>
      </c>
      <c r="V148" s="40">
        <v>9</v>
      </c>
      <c r="W148" s="40">
        <f t="shared" si="16"/>
        <v>9</v>
      </c>
      <c r="X148" s="40">
        <v>0</v>
      </c>
      <c r="Y148" s="41">
        <f t="shared" si="19"/>
        <v>285.12</v>
      </c>
      <c r="Z148" s="41">
        <f t="shared" si="20"/>
        <v>285.12</v>
      </c>
      <c r="AA148" s="41">
        <v>0</v>
      </c>
      <c r="AB148" s="39">
        <v>0</v>
      </c>
      <c r="AC148" s="49"/>
      <c r="AD148" s="31">
        <f t="shared" si="18"/>
        <v>3738.24</v>
      </c>
      <c r="AE148" s="52" t="s">
        <v>44</v>
      </c>
      <c r="AF148" s="32" t="s">
        <v>498</v>
      </c>
      <c r="AG148" s="33" t="s">
        <v>370</v>
      </c>
      <c r="AH148" s="48">
        <v>46123</v>
      </c>
      <c r="AI148" s="34"/>
      <c r="AJ148" s="34"/>
      <c r="AK148" s="34" t="s">
        <v>195</v>
      </c>
      <c r="AL148" s="34" t="s">
        <v>99</v>
      </c>
      <c r="AM148" s="49"/>
      <c r="AN148" s="35">
        <v>3</v>
      </c>
    </row>
    <row r="149" spans="1:40" s="50" customFormat="1" ht="25.5" x14ac:dyDescent="0.25">
      <c r="A149" s="97">
        <v>48</v>
      </c>
      <c r="B149" s="34">
        <v>22</v>
      </c>
      <c r="C149" s="28">
        <v>46125</v>
      </c>
      <c r="D149" s="37" t="s">
        <v>41</v>
      </c>
      <c r="E149" s="43"/>
      <c r="F149" s="28"/>
      <c r="G149" s="44" t="s">
        <v>496</v>
      </c>
      <c r="H149" s="29">
        <v>46120</v>
      </c>
      <c r="I149" s="42" t="s">
        <v>116</v>
      </c>
      <c r="J149" s="34" t="s">
        <v>88</v>
      </c>
      <c r="K149" s="36" t="s">
        <v>499</v>
      </c>
      <c r="L149" s="34">
        <v>85366990</v>
      </c>
      <c r="M149" s="51" t="s">
        <v>42</v>
      </c>
      <c r="N149" s="37" t="s">
        <v>43</v>
      </c>
      <c r="O149" s="34">
        <v>4</v>
      </c>
      <c r="P149" s="34">
        <v>0</v>
      </c>
      <c r="Q149" s="34">
        <v>4</v>
      </c>
      <c r="R149" s="38">
        <v>677</v>
      </c>
      <c r="S149" s="38">
        <f t="shared" si="17"/>
        <v>2708</v>
      </c>
      <c r="T149" s="39">
        <v>0</v>
      </c>
      <c r="U149" s="39">
        <v>0</v>
      </c>
      <c r="V149" s="40">
        <v>9</v>
      </c>
      <c r="W149" s="40">
        <f t="shared" si="16"/>
        <v>9</v>
      </c>
      <c r="X149" s="40">
        <v>0</v>
      </c>
      <c r="Y149" s="41">
        <f t="shared" si="19"/>
        <v>243.72</v>
      </c>
      <c r="Z149" s="41">
        <f t="shared" si="20"/>
        <v>243.72</v>
      </c>
      <c r="AA149" s="41">
        <v>0</v>
      </c>
      <c r="AB149" s="39">
        <v>0</v>
      </c>
      <c r="AC149" s="49"/>
      <c r="AD149" s="31">
        <f t="shared" si="18"/>
        <v>3195.4399999999996</v>
      </c>
      <c r="AE149" s="52" t="s">
        <v>44</v>
      </c>
      <c r="AF149" s="32" t="s">
        <v>498</v>
      </c>
      <c r="AG149" s="33" t="s">
        <v>370</v>
      </c>
      <c r="AH149" s="48">
        <v>46123</v>
      </c>
      <c r="AI149" s="34"/>
      <c r="AJ149" s="34"/>
      <c r="AK149" s="34" t="s">
        <v>195</v>
      </c>
      <c r="AL149" s="34" t="s">
        <v>99</v>
      </c>
      <c r="AM149" s="49"/>
      <c r="AN149" s="35">
        <v>3</v>
      </c>
    </row>
    <row r="150" spans="1:40" s="50" customFormat="1" ht="25.5" x14ac:dyDescent="0.25">
      <c r="A150" s="97">
        <v>48</v>
      </c>
      <c r="B150" s="34">
        <v>22</v>
      </c>
      <c r="C150" s="28">
        <v>46125</v>
      </c>
      <c r="D150" s="37" t="s">
        <v>41</v>
      </c>
      <c r="E150" s="43"/>
      <c r="F150" s="28"/>
      <c r="G150" s="44" t="s">
        <v>496</v>
      </c>
      <c r="H150" s="29">
        <v>46120</v>
      </c>
      <c r="I150" s="42" t="s">
        <v>116</v>
      </c>
      <c r="J150" s="34" t="s">
        <v>88</v>
      </c>
      <c r="K150" s="36" t="s">
        <v>500</v>
      </c>
      <c r="L150" s="34">
        <v>85366990</v>
      </c>
      <c r="M150" s="51" t="s">
        <v>42</v>
      </c>
      <c r="N150" s="37" t="s">
        <v>43</v>
      </c>
      <c r="O150" s="34">
        <v>2</v>
      </c>
      <c r="P150" s="34">
        <v>0</v>
      </c>
      <c r="Q150" s="34">
        <v>2</v>
      </c>
      <c r="R150" s="38">
        <v>2808</v>
      </c>
      <c r="S150" s="38">
        <f t="shared" si="17"/>
        <v>5616</v>
      </c>
      <c r="T150" s="39">
        <v>0</v>
      </c>
      <c r="U150" s="39">
        <v>0</v>
      </c>
      <c r="V150" s="40">
        <v>9</v>
      </c>
      <c r="W150" s="40">
        <f t="shared" si="16"/>
        <v>9</v>
      </c>
      <c r="X150" s="40">
        <v>0</v>
      </c>
      <c r="Y150" s="41">
        <f t="shared" si="19"/>
        <v>505.44</v>
      </c>
      <c r="Z150" s="41">
        <f t="shared" si="20"/>
        <v>505.44</v>
      </c>
      <c r="AA150" s="41">
        <v>0</v>
      </c>
      <c r="AB150" s="39">
        <v>0</v>
      </c>
      <c r="AC150" s="49"/>
      <c r="AD150" s="31">
        <f t="shared" si="18"/>
        <v>6626.8799999999992</v>
      </c>
      <c r="AE150" s="52" t="s">
        <v>44</v>
      </c>
      <c r="AF150" s="32" t="s">
        <v>498</v>
      </c>
      <c r="AG150" s="33" t="s">
        <v>370</v>
      </c>
      <c r="AH150" s="48">
        <v>46123</v>
      </c>
      <c r="AI150" s="34"/>
      <c r="AJ150" s="34"/>
      <c r="AK150" s="34" t="s">
        <v>195</v>
      </c>
      <c r="AL150" s="34" t="s">
        <v>99</v>
      </c>
      <c r="AM150" s="49"/>
      <c r="AN150" s="35">
        <v>3</v>
      </c>
    </row>
    <row r="151" spans="1:40" s="50" customFormat="1" ht="25.5" x14ac:dyDescent="0.25">
      <c r="A151" s="97">
        <v>48</v>
      </c>
      <c r="B151" s="34">
        <v>22</v>
      </c>
      <c r="C151" s="28">
        <v>46125</v>
      </c>
      <c r="D151" s="37" t="s">
        <v>41</v>
      </c>
      <c r="E151" s="43"/>
      <c r="F151" s="28"/>
      <c r="G151" s="44" t="s">
        <v>496</v>
      </c>
      <c r="H151" s="29">
        <v>46120</v>
      </c>
      <c r="I151" s="42" t="s">
        <v>116</v>
      </c>
      <c r="J151" s="34" t="s">
        <v>88</v>
      </c>
      <c r="K151" s="36" t="s">
        <v>501</v>
      </c>
      <c r="L151" s="34">
        <v>85366990</v>
      </c>
      <c r="M151" s="51" t="s">
        <v>42</v>
      </c>
      <c r="N151" s="37" t="s">
        <v>43</v>
      </c>
      <c r="O151" s="34">
        <v>2</v>
      </c>
      <c r="P151" s="34">
        <v>0</v>
      </c>
      <c r="Q151" s="34">
        <v>2</v>
      </c>
      <c r="R151" s="38">
        <v>2635</v>
      </c>
      <c r="S151" s="38">
        <f t="shared" si="17"/>
        <v>5270</v>
      </c>
      <c r="T151" s="39">
        <v>0</v>
      </c>
      <c r="U151" s="39">
        <v>0</v>
      </c>
      <c r="V151" s="40">
        <v>9</v>
      </c>
      <c r="W151" s="40">
        <f t="shared" si="16"/>
        <v>9</v>
      </c>
      <c r="X151" s="40">
        <v>0</v>
      </c>
      <c r="Y151" s="41">
        <f t="shared" si="19"/>
        <v>474.29999999999995</v>
      </c>
      <c r="Z151" s="41">
        <f t="shared" si="20"/>
        <v>474.29999999999995</v>
      </c>
      <c r="AA151" s="41">
        <v>0</v>
      </c>
      <c r="AB151" s="39">
        <v>0</v>
      </c>
      <c r="AC151" s="49"/>
      <c r="AD151" s="31">
        <f t="shared" si="18"/>
        <v>6218.6</v>
      </c>
      <c r="AE151" s="52" t="s">
        <v>44</v>
      </c>
      <c r="AF151" s="32" t="s">
        <v>498</v>
      </c>
      <c r="AG151" s="33" t="s">
        <v>370</v>
      </c>
      <c r="AH151" s="48">
        <v>46123</v>
      </c>
      <c r="AI151" s="34"/>
      <c r="AJ151" s="34"/>
      <c r="AK151" s="34" t="s">
        <v>195</v>
      </c>
      <c r="AL151" s="34" t="s">
        <v>99</v>
      </c>
      <c r="AM151" s="49"/>
      <c r="AN151" s="35">
        <v>3</v>
      </c>
    </row>
    <row r="152" spans="1:40" s="50" customFormat="1" x14ac:dyDescent="0.25">
      <c r="A152" s="97">
        <v>49</v>
      </c>
      <c r="B152" s="34">
        <v>23</v>
      </c>
      <c r="C152" s="28">
        <v>46125</v>
      </c>
      <c r="D152" s="37" t="s">
        <v>41</v>
      </c>
      <c r="E152" s="43" t="s">
        <v>502</v>
      </c>
      <c r="F152" s="28">
        <v>46125</v>
      </c>
      <c r="G152" s="44"/>
      <c r="H152" s="29"/>
      <c r="I152" s="42" t="s">
        <v>72</v>
      </c>
      <c r="J152" s="34" t="s">
        <v>73</v>
      </c>
      <c r="K152" s="36" t="s">
        <v>503</v>
      </c>
      <c r="L152" s="34">
        <v>85362030</v>
      </c>
      <c r="M152" s="51" t="s">
        <v>42</v>
      </c>
      <c r="N152" s="37" t="s">
        <v>43</v>
      </c>
      <c r="O152" s="34">
        <v>42</v>
      </c>
      <c r="P152" s="34">
        <v>0</v>
      </c>
      <c r="Q152" s="34">
        <v>42</v>
      </c>
      <c r="R152" s="38"/>
      <c r="S152" s="38">
        <f t="shared" si="17"/>
        <v>0</v>
      </c>
      <c r="T152" s="39">
        <v>0</v>
      </c>
      <c r="U152" s="39">
        <v>0</v>
      </c>
      <c r="V152" s="40">
        <v>0</v>
      </c>
      <c r="W152" s="40">
        <f t="shared" si="16"/>
        <v>0</v>
      </c>
      <c r="X152" s="40">
        <v>0</v>
      </c>
      <c r="Y152" s="41">
        <f t="shared" si="19"/>
        <v>0</v>
      </c>
      <c r="Z152" s="41">
        <f t="shared" si="20"/>
        <v>0</v>
      </c>
      <c r="AA152" s="41">
        <f>(S152+T152+U152)*18%</f>
        <v>0</v>
      </c>
      <c r="AB152" s="39">
        <v>0</v>
      </c>
      <c r="AC152" s="49"/>
      <c r="AD152" s="31">
        <f t="shared" si="18"/>
        <v>0</v>
      </c>
      <c r="AE152" s="52" t="s">
        <v>44</v>
      </c>
      <c r="AF152" s="32" t="s">
        <v>504</v>
      </c>
      <c r="AG152" s="33" t="s">
        <v>163</v>
      </c>
      <c r="AH152" s="48">
        <v>46135</v>
      </c>
      <c r="AI152" s="34"/>
      <c r="AJ152" s="34"/>
      <c r="AK152" s="34" t="s">
        <v>195</v>
      </c>
      <c r="AL152" s="34" t="s">
        <v>99</v>
      </c>
      <c r="AM152" s="49"/>
      <c r="AN152" s="35"/>
    </row>
    <row r="153" spans="1:40" s="50" customFormat="1" x14ac:dyDescent="0.25">
      <c r="A153" s="97">
        <v>49</v>
      </c>
      <c r="B153" s="34">
        <v>23</v>
      </c>
      <c r="C153" s="28">
        <v>46125</v>
      </c>
      <c r="D153" s="37" t="s">
        <v>41</v>
      </c>
      <c r="E153" s="43" t="s">
        <v>502</v>
      </c>
      <c r="F153" s="28">
        <v>46125</v>
      </c>
      <c r="G153" s="44"/>
      <c r="H153" s="29"/>
      <c r="I153" s="42" t="s">
        <v>72</v>
      </c>
      <c r="J153" s="34" t="s">
        <v>73</v>
      </c>
      <c r="K153" s="36" t="s">
        <v>505</v>
      </c>
      <c r="L153" s="34">
        <v>85362020</v>
      </c>
      <c r="M153" s="51" t="s">
        <v>42</v>
      </c>
      <c r="N153" s="37" t="s">
        <v>43</v>
      </c>
      <c r="O153" s="34">
        <v>6</v>
      </c>
      <c r="P153" s="34">
        <v>0</v>
      </c>
      <c r="Q153" s="34">
        <v>6</v>
      </c>
      <c r="R153" s="38"/>
      <c r="S153" s="38">
        <f t="shared" si="17"/>
        <v>0</v>
      </c>
      <c r="T153" s="39">
        <v>0</v>
      </c>
      <c r="U153" s="39">
        <v>0</v>
      </c>
      <c r="V153" s="40">
        <v>0</v>
      </c>
      <c r="W153" s="40">
        <f t="shared" si="16"/>
        <v>0</v>
      </c>
      <c r="X153" s="40">
        <v>0</v>
      </c>
      <c r="Y153" s="41">
        <f t="shared" si="19"/>
        <v>0</v>
      </c>
      <c r="Z153" s="41">
        <f t="shared" si="20"/>
        <v>0</v>
      </c>
      <c r="AA153" s="41">
        <f>(S153+T153+U153)*18%</f>
        <v>0</v>
      </c>
      <c r="AB153" s="39">
        <v>0</v>
      </c>
      <c r="AC153" s="49"/>
      <c r="AD153" s="31">
        <f t="shared" si="18"/>
        <v>0</v>
      </c>
      <c r="AE153" s="52" t="s">
        <v>44</v>
      </c>
      <c r="AF153" s="32" t="s">
        <v>504</v>
      </c>
      <c r="AG153" s="33" t="s">
        <v>163</v>
      </c>
      <c r="AH153" s="48">
        <v>46135</v>
      </c>
      <c r="AI153" s="34"/>
      <c r="AJ153" s="34"/>
      <c r="AK153" s="34" t="s">
        <v>195</v>
      </c>
      <c r="AL153" s="34" t="s">
        <v>99</v>
      </c>
      <c r="AM153" s="49"/>
      <c r="AN153" s="35"/>
    </row>
    <row r="154" spans="1:40" s="50" customFormat="1" x14ac:dyDescent="0.25">
      <c r="A154" s="97">
        <v>49</v>
      </c>
      <c r="B154" s="34">
        <v>23</v>
      </c>
      <c r="C154" s="28">
        <v>46125</v>
      </c>
      <c r="D154" s="37" t="s">
        <v>41</v>
      </c>
      <c r="E154" s="43" t="s">
        <v>502</v>
      </c>
      <c r="F154" s="28">
        <v>46125</v>
      </c>
      <c r="G154" s="44"/>
      <c r="H154" s="29"/>
      <c r="I154" s="42" t="s">
        <v>72</v>
      </c>
      <c r="J154" s="34" t="s">
        <v>73</v>
      </c>
      <c r="K154" s="36" t="s">
        <v>506</v>
      </c>
      <c r="L154" s="34">
        <v>85381010</v>
      </c>
      <c r="M154" s="51" t="s">
        <v>42</v>
      </c>
      <c r="N154" s="37" t="s">
        <v>43</v>
      </c>
      <c r="O154" s="34">
        <v>6</v>
      </c>
      <c r="P154" s="34">
        <v>0</v>
      </c>
      <c r="Q154" s="34">
        <v>6</v>
      </c>
      <c r="R154" s="38"/>
      <c r="S154" s="38">
        <f t="shared" si="17"/>
        <v>0</v>
      </c>
      <c r="T154" s="39">
        <v>0</v>
      </c>
      <c r="U154" s="39">
        <v>0</v>
      </c>
      <c r="V154" s="40">
        <v>0</v>
      </c>
      <c r="W154" s="40">
        <f t="shared" si="16"/>
        <v>0</v>
      </c>
      <c r="X154" s="40">
        <v>0</v>
      </c>
      <c r="Y154" s="41">
        <f t="shared" si="19"/>
        <v>0</v>
      </c>
      <c r="Z154" s="41">
        <f t="shared" si="20"/>
        <v>0</v>
      </c>
      <c r="AA154" s="41">
        <f>(S154+T154+U154)*18%</f>
        <v>0</v>
      </c>
      <c r="AB154" s="39">
        <v>0</v>
      </c>
      <c r="AC154" s="49"/>
      <c r="AD154" s="31">
        <f t="shared" si="18"/>
        <v>0</v>
      </c>
      <c r="AE154" s="52" t="s">
        <v>44</v>
      </c>
      <c r="AF154" s="32" t="s">
        <v>504</v>
      </c>
      <c r="AG154" s="33" t="s">
        <v>163</v>
      </c>
      <c r="AH154" s="48">
        <v>46135</v>
      </c>
      <c r="AI154" s="34"/>
      <c r="AJ154" s="34"/>
      <c r="AK154" s="34" t="s">
        <v>195</v>
      </c>
      <c r="AL154" s="34" t="s">
        <v>99</v>
      </c>
      <c r="AM154" s="49"/>
      <c r="AN154" s="35"/>
    </row>
    <row r="155" spans="1:40" s="50" customFormat="1" x14ac:dyDescent="0.25">
      <c r="A155" s="97">
        <v>50</v>
      </c>
      <c r="B155" s="34">
        <v>24</v>
      </c>
      <c r="C155" s="28">
        <v>46126</v>
      </c>
      <c r="D155" s="37" t="s">
        <v>41</v>
      </c>
      <c r="E155" s="43"/>
      <c r="F155" s="28"/>
      <c r="G155" s="44" t="s">
        <v>507</v>
      </c>
      <c r="H155" s="29">
        <v>46125</v>
      </c>
      <c r="I155" s="42" t="s">
        <v>74</v>
      </c>
      <c r="J155" s="34" t="s">
        <v>75</v>
      </c>
      <c r="K155" s="36" t="s">
        <v>508</v>
      </c>
      <c r="L155" s="34">
        <v>84839000</v>
      </c>
      <c r="M155" s="51" t="s">
        <v>42</v>
      </c>
      <c r="N155" s="37" t="s">
        <v>57</v>
      </c>
      <c r="O155" s="34">
        <v>18</v>
      </c>
      <c r="P155" s="34">
        <v>0</v>
      </c>
      <c r="Q155" s="34">
        <v>18</v>
      </c>
      <c r="R155" s="38">
        <v>1372.17</v>
      </c>
      <c r="S155" s="38">
        <f t="shared" si="17"/>
        <v>24699.06</v>
      </c>
      <c r="T155" s="39">
        <v>0</v>
      </c>
      <c r="U155" s="39">
        <v>0</v>
      </c>
      <c r="V155" s="40">
        <v>9</v>
      </c>
      <c r="W155" s="40">
        <v>9</v>
      </c>
      <c r="X155" s="40">
        <v>0</v>
      </c>
      <c r="Y155" s="41">
        <f t="shared" si="19"/>
        <v>2222.9153999999999</v>
      </c>
      <c r="Z155" s="41">
        <f t="shared" si="20"/>
        <v>2222.9153999999999</v>
      </c>
      <c r="AA155" s="41">
        <v>0</v>
      </c>
      <c r="AB155" s="39">
        <v>0</v>
      </c>
      <c r="AC155" s="49"/>
      <c r="AD155" s="31">
        <f t="shared" si="18"/>
        <v>29144.890800000001</v>
      </c>
      <c r="AE155" s="52" t="s">
        <v>44</v>
      </c>
      <c r="AF155" s="32" t="s">
        <v>451</v>
      </c>
      <c r="AG155" s="110" t="s">
        <v>509</v>
      </c>
      <c r="AH155" s="48">
        <v>46133</v>
      </c>
      <c r="AI155" s="34"/>
      <c r="AJ155" s="34"/>
      <c r="AK155" s="34" t="s">
        <v>195</v>
      </c>
      <c r="AL155" s="34" t="s">
        <v>56</v>
      </c>
      <c r="AM155" s="34" t="s">
        <v>510</v>
      </c>
      <c r="AN155" s="35">
        <v>9</v>
      </c>
    </row>
    <row r="156" spans="1:40" s="50" customFormat="1" x14ac:dyDescent="0.25">
      <c r="A156" s="97">
        <v>50</v>
      </c>
      <c r="B156" s="34">
        <v>24</v>
      </c>
      <c r="C156" s="28">
        <v>46126</v>
      </c>
      <c r="D156" s="37" t="s">
        <v>41</v>
      </c>
      <c r="E156" s="43"/>
      <c r="F156" s="28"/>
      <c r="G156" s="44" t="s">
        <v>507</v>
      </c>
      <c r="H156" s="29">
        <v>46125</v>
      </c>
      <c r="I156" s="42" t="s">
        <v>74</v>
      </c>
      <c r="J156" s="34" t="s">
        <v>75</v>
      </c>
      <c r="K156" s="36" t="s">
        <v>511</v>
      </c>
      <c r="L156" s="34">
        <v>84839000</v>
      </c>
      <c r="M156" s="51" t="s">
        <v>42</v>
      </c>
      <c r="N156" s="37" t="s">
        <v>57</v>
      </c>
      <c r="O156" s="34">
        <v>18</v>
      </c>
      <c r="P156" s="34">
        <v>0</v>
      </c>
      <c r="Q156" s="34">
        <v>18</v>
      </c>
      <c r="R156" s="38">
        <v>2698.76</v>
      </c>
      <c r="S156" s="38">
        <f t="shared" si="17"/>
        <v>48577.680000000008</v>
      </c>
      <c r="T156" s="39">
        <v>0</v>
      </c>
      <c r="U156" s="39">
        <v>0</v>
      </c>
      <c r="V156" s="40">
        <v>9</v>
      </c>
      <c r="W156" s="40">
        <f>V156</f>
        <v>9</v>
      </c>
      <c r="X156" s="40">
        <v>0</v>
      </c>
      <c r="Y156" s="41">
        <f t="shared" si="19"/>
        <v>4371.9912000000004</v>
      </c>
      <c r="Z156" s="41">
        <f t="shared" si="20"/>
        <v>4371.9912000000004</v>
      </c>
      <c r="AA156" s="41">
        <v>0</v>
      </c>
      <c r="AB156" s="39">
        <v>0</v>
      </c>
      <c r="AC156" s="49"/>
      <c r="AD156" s="31">
        <f t="shared" si="18"/>
        <v>57321.662400000016</v>
      </c>
      <c r="AE156" s="52" t="s">
        <v>44</v>
      </c>
      <c r="AF156" s="32" t="s">
        <v>451</v>
      </c>
      <c r="AG156" s="110" t="s">
        <v>509</v>
      </c>
      <c r="AH156" s="48">
        <v>46133</v>
      </c>
      <c r="AI156" s="34"/>
      <c r="AJ156" s="34"/>
      <c r="AK156" s="34" t="s">
        <v>195</v>
      </c>
      <c r="AL156" s="34" t="s">
        <v>56</v>
      </c>
      <c r="AM156" s="34" t="s">
        <v>510</v>
      </c>
      <c r="AN156" s="35">
        <v>9</v>
      </c>
    </row>
    <row r="157" spans="1:40" s="50" customFormat="1" x14ac:dyDescent="0.25">
      <c r="A157" s="97">
        <v>50</v>
      </c>
      <c r="B157" s="34">
        <v>24</v>
      </c>
      <c r="C157" s="28">
        <v>46126</v>
      </c>
      <c r="D157" s="37" t="s">
        <v>41</v>
      </c>
      <c r="E157" s="43"/>
      <c r="F157" s="28"/>
      <c r="G157" s="44" t="s">
        <v>507</v>
      </c>
      <c r="H157" s="29">
        <v>46125</v>
      </c>
      <c r="I157" s="42" t="s">
        <v>74</v>
      </c>
      <c r="J157" s="34" t="s">
        <v>75</v>
      </c>
      <c r="K157" s="36" t="s">
        <v>452</v>
      </c>
      <c r="L157" s="34">
        <v>84839000</v>
      </c>
      <c r="M157" s="51" t="s">
        <v>42</v>
      </c>
      <c r="N157" s="37" t="s">
        <v>57</v>
      </c>
      <c r="O157" s="34">
        <v>30</v>
      </c>
      <c r="P157" s="34">
        <v>0</v>
      </c>
      <c r="Q157" s="34">
        <v>30</v>
      </c>
      <c r="R157" s="38">
        <v>986.33</v>
      </c>
      <c r="S157" s="38">
        <f t="shared" si="17"/>
        <v>29589.9</v>
      </c>
      <c r="T157" s="39">
        <v>0</v>
      </c>
      <c r="U157" s="39">
        <v>0</v>
      </c>
      <c r="V157" s="40">
        <v>9</v>
      </c>
      <c r="W157" s="40">
        <f>V157</f>
        <v>9</v>
      </c>
      <c r="X157" s="40">
        <v>0</v>
      </c>
      <c r="Y157" s="41">
        <f t="shared" si="19"/>
        <v>2663.0909999999999</v>
      </c>
      <c r="Z157" s="41">
        <f t="shared" si="20"/>
        <v>2663.0909999999999</v>
      </c>
      <c r="AA157" s="41">
        <v>0</v>
      </c>
      <c r="AB157" s="39">
        <v>0</v>
      </c>
      <c r="AC157" s="49"/>
      <c r="AD157" s="31">
        <f t="shared" si="18"/>
        <v>34916.082000000002</v>
      </c>
      <c r="AE157" s="52" t="s">
        <v>44</v>
      </c>
      <c r="AF157" s="32" t="s">
        <v>451</v>
      </c>
      <c r="AG157" s="110" t="s">
        <v>509</v>
      </c>
      <c r="AH157" s="48">
        <v>46133</v>
      </c>
      <c r="AI157" s="34"/>
      <c r="AJ157" s="34"/>
      <c r="AK157" s="34" t="s">
        <v>195</v>
      </c>
      <c r="AL157" s="34" t="s">
        <v>56</v>
      </c>
      <c r="AM157" s="34" t="s">
        <v>510</v>
      </c>
      <c r="AN157" s="35">
        <v>9</v>
      </c>
    </row>
    <row r="158" spans="1:40" s="50" customFormat="1" x14ac:dyDescent="0.25">
      <c r="A158" s="97">
        <v>50</v>
      </c>
      <c r="B158" s="34">
        <v>24</v>
      </c>
      <c r="C158" s="28">
        <v>46126</v>
      </c>
      <c r="D158" s="37" t="s">
        <v>41</v>
      </c>
      <c r="E158" s="43"/>
      <c r="F158" s="28"/>
      <c r="G158" s="44" t="s">
        <v>507</v>
      </c>
      <c r="H158" s="29">
        <v>46125</v>
      </c>
      <c r="I158" s="42" t="s">
        <v>74</v>
      </c>
      <c r="J158" s="34" t="s">
        <v>75</v>
      </c>
      <c r="K158" s="36" t="s">
        <v>453</v>
      </c>
      <c r="L158" s="34">
        <v>84839000</v>
      </c>
      <c r="M158" s="51" t="s">
        <v>42</v>
      </c>
      <c r="N158" s="37" t="s">
        <v>57</v>
      </c>
      <c r="O158" s="34">
        <v>9</v>
      </c>
      <c r="P158" s="34">
        <v>0</v>
      </c>
      <c r="Q158" s="34">
        <v>9</v>
      </c>
      <c r="R158" s="38">
        <v>519.92999999999995</v>
      </c>
      <c r="S158" s="38">
        <f t="shared" si="17"/>
        <v>4679.37</v>
      </c>
      <c r="T158" s="39">
        <v>0</v>
      </c>
      <c r="U158" s="39">
        <v>0</v>
      </c>
      <c r="V158" s="40">
        <v>9</v>
      </c>
      <c r="W158" s="40">
        <f>V158</f>
        <v>9</v>
      </c>
      <c r="X158" s="40">
        <v>0</v>
      </c>
      <c r="Y158" s="41">
        <f t="shared" si="19"/>
        <v>421.14329999999995</v>
      </c>
      <c r="Z158" s="41">
        <f t="shared" si="20"/>
        <v>421.14329999999995</v>
      </c>
      <c r="AA158" s="41">
        <v>0</v>
      </c>
      <c r="AB158" s="39">
        <v>0</v>
      </c>
      <c r="AC158" s="49"/>
      <c r="AD158" s="31">
        <f t="shared" si="18"/>
        <v>5521.6565999999993</v>
      </c>
      <c r="AE158" s="52" t="s">
        <v>44</v>
      </c>
      <c r="AF158" s="32" t="s">
        <v>451</v>
      </c>
      <c r="AG158" s="110" t="s">
        <v>509</v>
      </c>
      <c r="AH158" s="48">
        <v>46133</v>
      </c>
      <c r="AI158" s="34"/>
      <c r="AJ158" s="34"/>
      <c r="AK158" s="34" t="s">
        <v>195</v>
      </c>
      <c r="AL158" s="34" t="s">
        <v>56</v>
      </c>
      <c r="AM158" s="34" t="s">
        <v>510</v>
      </c>
      <c r="AN158" s="35">
        <v>9</v>
      </c>
    </row>
    <row r="159" spans="1:40" s="50" customFormat="1" x14ac:dyDescent="0.25">
      <c r="A159" s="97">
        <v>51</v>
      </c>
      <c r="B159" s="34">
        <v>25</v>
      </c>
      <c r="C159" s="28">
        <v>46126</v>
      </c>
      <c r="D159" s="37" t="s">
        <v>41</v>
      </c>
      <c r="E159" s="43"/>
      <c r="F159" s="28"/>
      <c r="G159" s="44" t="s">
        <v>512</v>
      </c>
      <c r="H159" s="29">
        <v>46125</v>
      </c>
      <c r="I159" s="42" t="s">
        <v>74</v>
      </c>
      <c r="J159" s="34" t="s">
        <v>75</v>
      </c>
      <c r="K159" s="36" t="s">
        <v>205</v>
      </c>
      <c r="L159" s="34">
        <v>8483300</v>
      </c>
      <c r="M159" s="51" t="s">
        <v>42</v>
      </c>
      <c r="N159" s="37" t="s">
        <v>57</v>
      </c>
      <c r="O159" s="34">
        <v>2</v>
      </c>
      <c r="P159" s="34">
        <v>0</v>
      </c>
      <c r="Q159" s="34">
        <v>2</v>
      </c>
      <c r="R159" s="38">
        <v>122536</v>
      </c>
      <c r="S159" s="38">
        <f t="shared" si="17"/>
        <v>245072</v>
      </c>
      <c r="T159" s="39">
        <v>0</v>
      </c>
      <c r="U159" s="39">
        <v>0</v>
      </c>
      <c r="V159" s="40">
        <v>9</v>
      </c>
      <c r="W159" s="40">
        <v>9</v>
      </c>
      <c r="X159" s="40">
        <v>0</v>
      </c>
      <c r="Y159" s="41">
        <f t="shared" si="19"/>
        <v>22056.48</v>
      </c>
      <c r="Z159" s="41">
        <f t="shared" si="20"/>
        <v>22056.48</v>
      </c>
      <c r="AA159" s="41">
        <v>0</v>
      </c>
      <c r="AB159" s="39">
        <v>0</v>
      </c>
      <c r="AC159" s="49"/>
      <c r="AD159" s="31">
        <f t="shared" si="18"/>
        <v>289184.95999999996</v>
      </c>
      <c r="AE159" s="52" t="s">
        <v>44</v>
      </c>
      <c r="AF159" s="32" t="s">
        <v>264</v>
      </c>
      <c r="AG159" s="110" t="s">
        <v>125</v>
      </c>
      <c r="AH159" s="48">
        <v>46133</v>
      </c>
      <c r="AI159" s="34"/>
      <c r="AJ159" s="34"/>
      <c r="AK159" s="34" t="s">
        <v>195</v>
      </c>
      <c r="AL159" s="34" t="s">
        <v>56</v>
      </c>
      <c r="AM159" s="34" t="s">
        <v>510</v>
      </c>
      <c r="AN159" s="35">
        <v>9</v>
      </c>
    </row>
    <row r="160" spans="1:40" s="50" customFormat="1" x14ac:dyDescent="0.25">
      <c r="A160" s="97">
        <v>51</v>
      </c>
      <c r="B160" s="34">
        <v>25</v>
      </c>
      <c r="C160" s="28">
        <v>46126</v>
      </c>
      <c r="D160" s="37" t="s">
        <v>41</v>
      </c>
      <c r="E160" s="43"/>
      <c r="F160" s="28"/>
      <c r="G160" s="44" t="s">
        <v>512</v>
      </c>
      <c r="H160" s="29">
        <v>46125</v>
      </c>
      <c r="I160" s="42" t="s">
        <v>74</v>
      </c>
      <c r="J160" s="34" t="s">
        <v>75</v>
      </c>
      <c r="K160" s="36" t="s">
        <v>199</v>
      </c>
      <c r="L160" s="34">
        <v>8483300</v>
      </c>
      <c r="M160" s="51" t="s">
        <v>42</v>
      </c>
      <c r="N160" s="37" t="s">
        <v>57</v>
      </c>
      <c r="O160" s="34">
        <v>17</v>
      </c>
      <c r="P160" s="34">
        <v>0</v>
      </c>
      <c r="Q160" s="34">
        <v>17</v>
      </c>
      <c r="R160" s="38">
        <v>25869.3</v>
      </c>
      <c r="S160" s="38">
        <f t="shared" si="17"/>
        <v>439778.1</v>
      </c>
      <c r="T160" s="39">
        <v>0</v>
      </c>
      <c r="U160" s="39">
        <v>0</v>
      </c>
      <c r="V160" s="40">
        <v>9</v>
      </c>
      <c r="W160" s="40">
        <f>V160</f>
        <v>9</v>
      </c>
      <c r="X160" s="40">
        <v>0</v>
      </c>
      <c r="Y160" s="41">
        <f t="shared" si="19"/>
        <v>39580.028999999995</v>
      </c>
      <c r="Z160" s="41">
        <f t="shared" si="20"/>
        <v>39580.028999999995</v>
      </c>
      <c r="AA160" s="41">
        <v>0</v>
      </c>
      <c r="AB160" s="39">
        <v>0</v>
      </c>
      <c r="AC160" s="49"/>
      <c r="AD160" s="31">
        <f t="shared" si="18"/>
        <v>518938.15799999994</v>
      </c>
      <c r="AE160" s="52" t="s">
        <v>44</v>
      </c>
      <c r="AF160" s="32" t="s">
        <v>264</v>
      </c>
      <c r="AG160" s="110" t="s">
        <v>125</v>
      </c>
      <c r="AH160" s="48">
        <v>46133</v>
      </c>
      <c r="AI160" s="34"/>
      <c r="AJ160" s="34"/>
      <c r="AK160" s="34" t="s">
        <v>195</v>
      </c>
      <c r="AL160" s="34" t="s">
        <v>56</v>
      </c>
      <c r="AM160" s="34" t="s">
        <v>510</v>
      </c>
      <c r="AN160" s="35">
        <v>9</v>
      </c>
    </row>
    <row r="161" spans="1:40" s="50" customFormat="1" ht="25.5" x14ac:dyDescent="0.25">
      <c r="A161" s="97">
        <v>52</v>
      </c>
      <c r="B161" s="34">
        <v>26</v>
      </c>
      <c r="C161" s="28">
        <v>46127</v>
      </c>
      <c r="D161" s="37" t="s">
        <v>41</v>
      </c>
      <c r="E161" s="43"/>
      <c r="F161" s="28"/>
      <c r="G161" s="44" t="s">
        <v>513</v>
      </c>
      <c r="H161" s="29">
        <v>46118</v>
      </c>
      <c r="I161" s="42" t="s">
        <v>514</v>
      </c>
      <c r="J161" s="34" t="s">
        <v>158</v>
      </c>
      <c r="K161" s="36" t="s">
        <v>269</v>
      </c>
      <c r="L161" s="34">
        <v>70005755</v>
      </c>
      <c r="M161" s="51" t="s">
        <v>42</v>
      </c>
      <c r="N161" s="37" t="s">
        <v>57</v>
      </c>
      <c r="O161" s="34">
        <v>150</v>
      </c>
      <c r="P161" s="34">
        <v>0</v>
      </c>
      <c r="Q161" s="34">
        <v>150</v>
      </c>
      <c r="R161" s="38">
        <v>896</v>
      </c>
      <c r="S161" s="38">
        <f t="shared" si="17"/>
        <v>134400</v>
      </c>
      <c r="T161" s="39">
        <v>1800</v>
      </c>
      <c r="U161" s="39">
        <v>0</v>
      </c>
      <c r="V161" s="40">
        <v>0</v>
      </c>
      <c r="W161" s="40">
        <f>V161</f>
        <v>0</v>
      </c>
      <c r="X161" s="40">
        <v>18</v>
      </c>
      <c r="Y161" s="41">
        <v>0</v>
      </c>
      <c r="Z161" s="41">
        <v>0</v>
      </c>
      <c r="AA161" s="41">
        <f>(S161+T161+U161)*18%</f>
        <v>24516</v>
      </c>
      <c r="AB161" s="39">
        <v>0</v>
      </c>
      <c r="AC161" s="49"/>
      <c r="AD161" s="31">
        <f t="shared" si="18"/>
        <v>160716</v>
      </c>
      <c r="AE161" s="52" t="s">
        <v>44</v>
      </c>
      <c r="AF161" s="32" t="s">
        <v>515</v>
      </c>
      <c r="AG161" s="110" t="s">
        <v>516</v>
      </c>
      <c r="AH161" s="48">
        <v>46133</v>
      </c>
      <c r="AI161" s="47" t="s">
        <v>517</v>
      </c>
      <c r="AJ161" s="28">
        <v>46118</v>
      </c>
      <c r="AK161" s="34"/>
      <c r="AL161" s="34" t="s">
        <v>58</v>
      </c>
      <c r="AM161" s="49"/>
      <c r="AN161" s="35">
        <v>9</v>
      </c>
    </row>
    <row r="162" spans="1:40" s="50" customFormat="1" ht="25.5" x14ac:dyDescent="0.25">
      <c r="A162" s="97">
        <v>52</v>
      </c>
      <c r="B162" s="34">
        <v>26</v>
      </c>
      <c r="C162" s="28">
        <v>46127</v>
      </c>
      <c r="D162" s="37" t="s">
        <v>41</v>
      </c>
      <c r="E162" s="43"/>
      <c r="F162" s="28"/>
      <c r="G162" s="44" t="s">
        <v>513</v>
      </c>
      <c r="H162" s="29">
        <v>46118</v>
      </c>
      <c r="I162" s="42" t="s">
        <v>514</v>
      </c>
      <c r="J162" s="34" t="s">
        <v>158</v>
      </c>
      <c r="K162" s="36" t="s">
        <v>267</v>
      </c>
      <c r="L162" s="34">
        <v>70005766</v>
      </c>
      <c r="M162" s="51" t="s">
        <v>42</v>
      </c>
      <c r="N162" s="37" t="s">
        <v>57</v>
      </c>
      <c r="O162" s="34">
        <v>150</v>
      </c>
      <c r="P162" s="34">
        <v>0</v>
      </c>
      <c r="Q162" s="34">
        <v>150</v>
      </c>
      <c r="R162" s="38">
        <v>840</v>
      </c>
      <c r="S162" s="38">
        <f t="shared" si="17"/>
        <v>126000</v>
      </c>
      <c r="T162" s="39">
        <v>0</v>
      </c>
      <c r="U162" s="39">
        <v>0</v>
      </c>
      <c r="V162" s="40">
        <v>0</v>
      </c>
      <c r="W162" s="40">
        <f>V162</f>
        <v>0</v>
      </c>
      <c r="X162" s="40">
        <v>18</v>
      </c>
      <c r="Y162" s="41">
        <v>0</v>
      </c>
      <c r="Z162" s="41">
        <v>0</v>
      </c>
      <c r="AA162" s="41">
        <f>(S162+T162+U162)*18%</f>
        <v>22680</v>
      </c>
      <c r="AB162" s="39">
        <v>0</v>
      </c>
      <c r="AC162" s="49"/>
      <c r="AD162" s="31">
        <f t="shared" si="18"/>
        <v>148680</v>
      </c>
      <c r="AE162" s="52" t="s">
        <v>44</v>
      </c>
      <c r="AF162" s="32" t="s">
        <v>515</v>
      </c>
      <c r="AG162" s="110" t="s">
        <v>516</v>
      </c>
      <c r="AH162" s="48">
        <v>46133</v>
      </c>
      <c r="AI162" s="47" t="s">
        <v>517</v>
      </c>
      <c r="AJ162" s="28">
        <v>46118</v>
      </c>
      <c r="AK162" s="34"/>
      <c r="AL162" s="34" t="s">
        <v>58</v>
      </c>
      <c r="AM162" s="49"/>
      <c r="AN162" s="35">
        <v>9</v>
      </c>
    </row>
    <row r="163" spans="1:40" s="50" customFormat="1" x14ac:dyDescent="0.25">
      <c r="A163" s="97">
        <v>53</v>
      </c>
      <c r="B163" s="34">
        <v>27</v>
      </c>
      <c r="C163" s="28">
        <v>46128</v>
      </c>
      <c r="D163" s="37" t="s">
        <v>41</v>
      </c>
      <c r="E163" s="43"/>
      <c r="F163" s="28"/>
      <c r="G163" s="44" t="s">
        <v>518</v>
      </c>
      <c r="H163" s="29">
        <v>46128</v>
      </c>
      <c r="I163" s="42" t="s">
        <v>170</v>
      </c>
      <c r="J163" s="34" t="s">
        <v>226</v>
      </c>
      <c r="K163" s="36" t="s">
        <v>262</v>
      </c>
      <c r="L163" s="34">
        <v>8479</v>
      </c>
      <c r="M163" s="51" t="s">
        <v>42</v>
      </c>
      <c r="N163" s="37" t="s">
        <v>43</v>
      </c>
      <c r="O163" s="34">
        <v>40</v>
      </c>
      <c r="P163" s="34">
        <v>0</v>
      </c>
      <c r="Q163" s="34">
        <v>40</v>
      </c>
      <c r="R163" s="38">
        <v>8032</v>
      </c>
      <c r="S163" s="38">
        <f t="shared" si="17"/>
        <v>321280</v>
      </c>
      <c r="T163" s="39">
        <v>0</v>
      </c>
      <c r="U163" s="39">
        <v>0</v>
      </c>
      <c r="V163" s="40">
        <v>9</v>
      </c>
      <c r="W163" s="40">
        <f>V163</f>
        <v>9</v>
      </c>
      <c r="X163" s="40">
        <v>0</v>
      </c>
      <c r="Y163" s="41">
        <f t="shared" ref="Y163:Y183" si="21">(S163+T163+U163)*9%</f>
        <v>28915.200000000001</v>
      </c>
      <c r="Z163" s="41">
        <f t="shared" ref="Z163:Z183" si="22">(S163+T163+U163)*9%</f>
        <v>28915.200000000001</v>
      </c>
      <c r="AA163" s="41">
        <v>0</v>
      </c>
      <c r="AB163" s="39">
        <v>0</v>
      </c>
      <c r="AC163" s="49"/>
      <c r="AD163" s="31">
        <f t="shared" si="18"/>
        <v>379110.40000000002</v>
      </c>
      <c r="AE163" s="52" t="s">
        <v>44</v>
      </c>
      <c r="AF163" s="32" t="s">
        <v>261</v>
      </c>
      <c r="AG163" s="33"/>
      <c r="AH163" s="48"/>
      <c r="AI163" s="34"/>
      <c r="AJ163" s="34"/>
      <c r="AK163" s="34" t="s">
        <v>109</v>
      </c>
      <c r="AL163" s="34" t="s">
        <v>56</v>
      </c>
      <c r="AM163" s="34" t="s">
        <v>233</v>
      </c>
      <c r="AN163" s="35"/>
    </row>
    <row r="164" spans="1:40" s="50" customFormat="1" x14ac:dyDescent="0.25">
      <c r="A164" s="97">
        <v>54</v>
      </c>
      <c r="B164" s="34">
        <v>28</v>
      </c>
      <c r="C164" s="28">
        <v>46128</v>
      </c>
      <c r="D164" s="37" t="s">
        <v>41</v>
      </c>
      <c r="E164" s="43"/>
      <c r="F164" s="28"/>
      <c r="G164" s="44" t="s">
        <v>519</v>
      </c>
      <c r="H164" s="29">
        <v>46128</v>
      </c>
      <c r="I164" s="42" t="s">
        <v>170</v>
      </c>
      <c r="J164" s="34" t="s">
        <v>226</v>
      </c>
      <c r="K164" s="36" t="s">
        <v>207</v>
      </c>
      <c r="L164" s="34">
        <v>8479</v>
      </c>
      <c r="M164" s="51" t="s">
        <v>42</v>
      </c>
      <c r="N164" s="37" t="s">
        <v>43</v>
      </c>
      <c r="O164" s="34">
        <v>1</v>
      </c>
      <c r="P164" s="34">
        <v>0</v>
      </c>
      <c r="Q164" s="34">
        <v>1</v>
      </c>
      <c r="R164" s="38">
        <v>40000</v>
      </c>
      <c r="S164" s="38">
        <f t="shared" si="17"/>
        <v>40000</v>
      </c>
      <c r="T164" s="39">
        <v>3000</v>
      </c>
      <c r="U164" s="39">
        <v>0</v>
      </c>
      <c r="V164" s="40">
        <v>9</v>
      </c>
      <c r="W164" s="40">
        <f>V164</f>
        <v>9</v>
      </c>
      <c r="X164" s="40">
        <v>0</v>
      </c>
      <c r="Y164" s="41">
        <f t="shared" si="21"/>
        <v>3870</v>
      </c>
      <c r="Z164" s="41">
        <f t="shared" si="22"/>
        <v>3870</v>
      </c>
      <c r="AA164" s="41">
        <v>0</v>
      </c>
      <c r="AB164" s="39">
        <v>0</v>
      </c>
      <c r="AC164" s="49"/>
      <c r="AD164" s="31">
        <f t="shared" si="18"/>
        <v>50740</v>
      </c>
      <c r="AE164" s="52" t="s">
        <v>44</v>
      </c>
      <c r="AF164" s="32" t="s">
        <v>520</v>
      </c>
      <c r="AG164" s="110" t="s">
        <v>521</v>
      </c>
      <c r="AH164" s="48">
        <v>46132</v>
      </c>
      <c r="AI164" s="34"/>
      <c r="AJ164" s="34"/>
      <c r="AK164" s="34" t="s">
        <v>109</v>
      </c>
      <c r="AL164" s="34" t="s">
        <v>56</v>
      </c>
      <c r="AM164" s="34" t="s">
        <v>232</v>
      </c>
      <c r="AN164" s="35">
        <v>9</v>
      </c>
    </row>
    <row r="165" spans="1:40" s="50" customFormat="1" ht="38.25" x14ac:dyDescent="0.25">
      <c r="A165" s="97">
        <v>55</v>
      </c>
      <c r="B165" s="34">
        <v>29</v>
      </c>
      <c r="C165" s="28">
        <v>46128</v>
      </c>
      <c r="D165" s="37" t="s">
        <v>41</v>
      </c>
      <c r="E165" s="43"/>
      <c r="F165" s="28"/>
      <c r="G165" s="44" t="s">
        <v>522</v>
      </c>
      <c r="H165" s="29">
        <v>46122</v>
      </c>
      <c r="I165" s="42" t="s">
        <v>145</v>
      </c>
      <c r="J165" s="34" t="s">
        <v>146</v>
      </c>
      <c r="K165" s="36" t="s">
        <v>523</v>
      </c>
      <c r="L165" s="34">
        <v>85015210</v>
      </c>
      <c r="M165" s="51" t="s">
        <v>42</v>
      </c>
      <c r="N165" s="37" t="s">
        <v>43</v>
      </c>
      <c r="O165" s="34">
        <v>1</v>
      </c>
      <c r="P165" s="34">
        <v>0</v>
      </c>
      <c r="Q165" s="34">
        <v>1</v>
      </c>
      <c r="R165" s="38">
        <v>379183</v>
      </c>
      <c r="S165" s="38">
        <f t="shared" si="17"/>
        <v>379183</v>
      </c>
      <c r="T165" s="39">
        <v>0</v>
      </c>
      <c r="U165" s="39">
        <v>0</v>
      </c>
      <c r="V165" s="40">
        <v>9</v>
      </c>
      <c r="W165" s="40">
        <v>9</v>
      </c>
      <c r="X165" s="40">
        <v>0</v>
      </c>
      <c r="Y165" s="41">
        <f t="shared" si="21"/>
        <v>34126.47</v>
      </c>
      <c r="Z165" s="41">
        <f t="shared" si="22"/>
        <v>34126.47</v>
      </c>
      <c r="AA165" s="41">
        <v>0</v>
      </c>
      <c r="AB165" s="39">
        <v>0</v>
      </c>
      <c r="AC165" s="49"/>
      <c r="AD165" s="31">
        <f t="shared" si="18"/>
        <v>447435.93999999994</v>
      </c>
      <c r="AE165" s="52" t="s">
        <v>44</v>
      </c>
      <c r="AF165" s="32" t="s">
        <v>204</v>
      </c>
      <c r="AG165" s="110" t="s">
        <v>108</v>
      </c>
      <c r="AH165" s="48">
        <v>46132</v>
      </c>
      <c r="AI165" s="47" t="s">
        <v>524</v>
      </c>
      <c r="AJ165" s="28">
        <v>46121</v>
      </c>
      <c r="AK165" s="34"/>
      <c r="AL165" s="34" t="s">
        <v>56</v>
      </c>
      <c r="AM165" s="34" t="s">
        <v>229</v>
      </c>
      <c r="AN165" s="35">
        <v>9</v>
      </c>
    </row>
    <row r="166" spans="1:40" s="50" customFormat="1" x14ac:dyDescent="0.25">
      <c r="A166" s="97">
        <v>56</v>
      </c>
      <c r="B166" s="34">
        <v>30</v>
      </c>
      <c r="C166" s="28">
        <v>46128</v>
      </c>
      <c r="D166" s="37" t="s">
        <v>41</v>
      </c>
      <c r="E166" s="43"/>
      <c r="F166" s="28"/>
      <c r="G166" s="44" t="s">
        <v>525</v>
      </c>
      <c r="H166" s="29">
        <v>46121</v>
      </c>
      <c r="I166" s="42" t="s">
        <v>107</v>
      </c>
      <c r="J166" s="34" t="s">
        <v>81</v>
      </c>
      <c r="K166" s="36" t="s">
        <v>139</v>
      </c>
      <c r="L166" s="34">
        <v>73182100</v>
      </c>
      <c r="M166" s="51" t="s">
        <v>42</v>
      </c>
      <c r="N166" s="37" t="s">
        <v>57</v>
      </c>
      <c r="O166" s="34">
        <v>6000</v>
      </c>
      <c r="P166" s="34">
        <v>0</v>
      </c>
      <c r="Q166" s="34">
        <v>6000</v>
      </c>
      <c r="R166" s="38">
        <v>0.14000000000000001</v>
      </c>
      <c r="S166" s="38">
        <f t="shared" si="17"/>
        <v>840.00000000000011</v>
      </c>
      <c r="T166" s="39">
        <v>160</v>
      </c>
      <c r="U166" s="39">
        <v>0</v>
      </c>
      <c r="V166" s="40">
        <v>9</v>
      </c>
      <c r="W166" s="40">
        <f t="shared" ref="W166:W173" si="23">V166</f>
        <v>9</v>
      </c>
      <c r="X166" s="40">
        <v>0</v>
      </c>
      <c r="Y166" s="41">
        <f t="shared" si="21"/>
        <v>90</v>
      </c>
      <c r="Z166" s="41">
        <f t="shared" si="22"/>
        <v>90</v>
      </c>
      <c r="AA166" s="41">
        <v>0</v>
      </c>
      <c r="AB166" s="39">
        <v>0</v>
      </c>
      <c r="AC166" s="49"/>
      <c r="AD166" s="31">
        <f t="shared" si="18"/>
        <v>1180</v>
      </c>
      <c r="AE166" s="52" t="s">
        <v>44</v>
      </c>
      <c r="AF166" s="32" t="s">
        <v>438</v>
      </c>
      <c r="AG166" s="110" t="s">
        <v>105</v>
      </c>
      <c r="AH166" s="48">
        <v>46130</v>
      </c>
      <c r="AI166" s="34"/>
      <c r="AJ166" s="34"/>
      <c r="AK166" s="34" t="s">
        <v>195</v>
      </c>
      <c r="AL166" s="34" t="s">
        <v>58</v>
      </c>
      <c r="AM166" s="49"/>
      <c r="AN166" s="35">
        <v>9</v>
      </c>
    </row>
    <row r="167" spans="1:40" s="50" customFormat="1" x14ac:dyDescent="0.25">
      <c r="A167" s="97">
        <v>56</v>
      </c>
      <c r="B167" s="34">
        <v>30</v>
      </c>
      <c r="C167" s="28">
        <v>46128</v>
      </c>
      <c r="D167" s="37" t="s">
        <v>41</v>
      </c>
      <c r="E167" s="43"/>
      <c r="F167" s="28"/>
      <c r="G167" s="44" t="s">
        <v>525</v>
      </c>
      <c r="H167" s="29">
        <v>46121</v>
      </c>
      <c r="I167" s="42" t="s">
        <v>107</v>
      </c>
      <c r="J167" s="34" t="s">
        <v>81</v>
      </c>
      <c r="K167" s="36" t="s">
        <v>171</v>
      </c>
      <c r="L167" s="34">
        <v>73181500</v>
      </c>
      <c r="M167" s="51" t="s">
        <v>42</v>
      </c>
      <c r="N167" s="37" t="s">
        <v>57</v>
      </c>
      <c r="O167" s="34">
        <v>5000</v>
      </c>
      <c r="P167" s="34">
        <v>0</v>
      </c>
      <c r="Q167" s="34">
        <v>5000</v>
      </c>
      <c r="R167" s="38">
        <v>2.9</v>
      </c>
      <c r="S167" s="38">
        <f t="shared" si="17"/>
        <v>14500</v>
      </c>
      <c r="T167" s="39">
        <v>0</v>
      </c>
      <c r="U167" s="39">
        <v>0</v>
      </c>
      <c r="V167" s="40">
        <v>9</v>
      </c>
      <c r="W167" s="40">
        <f t="shared" si="23"/>
        <v>9</v>
      </c>
      <c r="X167" s="40">
        <v>0</v>
      </c>
      <c r="Y167" s="41">
        <f t="shared" si="21"/>
        <v>1305</v>
      </c>
      <c r="Z167" s="41">
        <f t="shared" si="22"/>
        <v>1305</v>
      </c>
      <c r="AA167" s="41">
        <v>0</v>
      </c>
      <c r="AB167" s="39">
        <v>0</v>
      </c>
      <c r="AC167" s="49"/>
      <c r="AD167" s="31">
        <f t="shared" si="18"/>
        <v>17110</v>
      </c>
      <c r="AE167" s="52" t="s">
        <v>44</v>
      </c>
      <c r="AF167" s="32" t="s">
        <v>438</v>
      </c>
      <c r="AG167" s="110" t="s">
        <v>105</v>
      </c>
      <c r="AH167" s="48">
        <v>46130</v>
      </c>
      <c r="AI167" s="34"/>
      <c r="AJ167" s="34"/>
      <c r="AK167" s="34" t="s">
        <v>195</v>
      </c>
      <c r="AL167" s="34" t="s">
        <v>58</v>
      </c>
      <c r="AM167" s="49"/>
      <c r="AN167" s="35">
        <v>9</v>
      </c>
    </row>
    <row r="168" spans="1:40" s="50" customFormat="1" x14ac:dyDescent="0.25">
      <c r="A168" s="97">
        <v>56</v>
      </c>
      <c r="B168" s="34">
        <v>30</v>
      </c>
      <c r="C168" s="28">
        <v>46128</v>
      </c>
      <c r="D168" s="37" t="s">
        <v>41</v>
      </c>
      <c r="E168" s="43"/>
      <c r="F168" s="28"/>
      <c r="G168" s="44" t="s">
        <v>525</v>
      </c>
      <c r="H168" s="29">
        <v>46121</v>
      </c>
      <c r="I168" s="42" t="s">
        <v>107</v>
      </c>
      <c r="J168" s="34" t="s">
        <v>81</v>
      </c>
      <c r="K168" s="36" t="s">
        <v>439</v>
      </c>
      <c r="L168" s="34">
        <v>73181500</v>
      </c>
      <c r="M168" s="51" t="s">
        <v>42</v>
      </c>
      <c r="N168" s="37" t="s">
        <v>57</v>
      </c>
      <c r="O168" s="34">
        <v>1000</v>
      </c>
      <c r="P168" s="34">
        <v>0</v>
      </c>
      <c r="Q168" s="34">
        <v>1000</v>
      </c>
      <c r="R168" s="38">
        <v>1.75</v>
      </c>
      <c r="S168" s="38">
        <f t="shared" si="17"/>
        <v>1750</v>
      </c>
      <c r="T168" s="39">
        <v>0</v>
      </c>
      <c r="U168" s="39">
        <v>0</v>
      </c>
      <c r="V168" s="40">
        <v>9</v>
      </c>
      <c r="W168" s="40">
        <f t="shared" si="23"/>
        <v>9</v>
      </c>
      <c r="X168" s="40">
        <v>0</v>
      </c>
      <c r="Y168" s="41">
        <f t="shared" si="21"/>
        <v>157.5</v>
      </c>
      <c r="Z168" s="41">
        <f t="shared" si="22"/>
        <v>157.5</v>
      </c>
      <c r="AA168" s="41">
        <v>0</v>
      </c>
      <c r="AB168" s="39">
        <v>0</v>
      </c>
      <c r="AC168" s="49"/>
      <c r="AD168" s="31">
        <f t="shared" si="18"/>
        <v>2065</v>
      </c>
      <c r="AE168" s="52" t="s">
        <v>44</v>
      </c>
      <c r="AF168" s="32" t="s">
        <v>438</v>
      </c>
      <c r="AG168" s="110" t="s">
        <v>105</v>
      </c>
      <c r="AH168" s="48">
        <v>46130</v>
      </c>
      <c r="AI168" s="34"/>
      <c r="AJ168" s="34"/>
      <c r="AK168" s="34" t="s">
        <v>195</v>
      </c>
      <c r="AL168" s="34" t="s">
        <v>58</v>
      </c>
      <c r="AM168" s="49"/>
      <c r="AN168" s="35">
        <v>9</v>
      </c>
    </row>
    <row r="169" spans="1:40" s="50" customFormat="1" x14ac:dyDescent="0.25">
      <c r="A169" s="97">
        <v>56</v>
      </c>
      <c r="B169" s="34">
        <v>30</v>
      </c>
      <c r="C169" s="28">
        <v>46128</v>
      </c>
      <c r="D169" s="37" t="s">
        <v>41</v>
      </c>
      <c r="E169" s="43"/>
      <c r="F169" s="28"/>
      <c r="G169" s="44" t="s">
        <v>525</v>
      </c>
      <c r="H169" s="29">
        <v>46121</v>
      </c>
      <c r="I169" s="42" t="s">
        <v>107</v>
      </c>
      <c r="J169" s="34" t="s">
        <v>81</v>
      </c>
      <c r="K169" s="36" t="s">
        <v>148</v>
      </c>
      <c r="L169" s="34">
        <v>73181600</v>
      </c>
      <c r="M169" s="51" t="s">
        <v>42</v>
      </c>
      <c r="N169" s="37" t="s">
        <v>57</v>
      </c>
      <c r="O169" s="34">
        <v>1000</v>
      </c>
      <c r="P169" s="34">
        <v>0</v>
      </c>
      <c r="Q169" s="34">
        <v>1000</v>
      </c>
      <c r="R169" s="38">
        <v>8.77</v>
      </c>
      <c r="S169" s="38">
        <f t="shared" si="17"/>
        <v>8770</v>
      </c>
      <c r="T169" s="39">
        <v>0</v>
      </c>
      <c r="U169" s="39">
        <v>0</v>
      </c>
      <c r="V169" s="40">
        <v>9</v>
      </c>
      <c r="W169" s="40">
        <f t="shared" si="23"/>
        <v>9</v>
      </c>
      <c r="X169" s="40">
        <v>0</v>
      </c>
      <c r="Y169" s="41">
        <f t="shared" si="21"/>
        <v>789.3</v>
      </c>
      <c r="Z169" s="41">
        <f t="shared" si="22"/>
        <v>789.3</v>
      </c>
      <c r="AA169" s="41">
        <v>0</v>
      </c>
      <c r="AB169" s="39">
        <v>0</v>
      </c>
      <c r="AC169" s="49"/>
      <c r="AD169" s="31">
        <f t="shared" si="18"/>
        <v>10348.599999999999</v>
      </c>
      <c r="AE169" s="52" t="s">
        <v>44</v>
      </c>
      <c r="AF169" s="32" t="s">
        <v>438</v>
      </c>
      <c r="AG169" s="110" t="s">
        <v>105</v>
      </c>
      <c r="AH169" s="48">
        <v>46130</v>
      </c>
      <c r="AI169" s="34"/>
      <c r="AJ169" s="34"/>
      <c r="AK169" s="34" t="s">
        <v>195</v>
      </c>
      <c r="AL169" s="34" t="s">
        <v>56</v>
      </c>
      <c r="AM169" s="49"/>
      <c r="AN169" s="35">
        <v>9</v>
      </c>
    </row>
    <row r="170" spans="1:40" s="50" customFormat="1" x14ac:dyDescent="0.25">
      <c r="A170" s="97">
        <v>56</v>
      </c>
      <c r="B170" s="34">
        <v>30</v>
      </c>
      <c r="C170" s="28">
        <v>46128</v>
      </c>
      <c r="D170" s="37" t="s">
        <v>41</v>
      </c>
      <c r="E170" s="43"/>
      <c r="F170" s="28"/>
      <c r="G170" s="44" t="s">
        <v>525</v>
      </c>
      <c r="H170" s="29">
        <v>46121</v>
      </c>
      <c r="I170" s="42" t="s">
        <v>107</v>
      </c>
      <c r="J170" s="34" t="s">
        <v>81</v>
      </c>
      <c r="K170" s="36" t="s">
        <v>275</v>
      </c>
      <c r="L170" s="34">
        <v>73182200</v>
      </c>
      <c r="M170" s="51" t="s">
        <v>42</v>
      </c>
      <c r="N170" s="37" t="s">
        <v>57</v>
      </c>
      <c r="O170" s="34">
        <v>1000</v>
      </c>
      <c r="P170" s="34">
        <v>0</v>
      </c>
      <c r="Q170" s="34">
        <v>1000</v>
      </c>
      <c r="R170" s="38">
        <v>5.4</v>
      </c>
      <c r="S170" s="38">
        <f t="shared" si="17"/>
        <v>5400</v>
      </c>
      <c r="T170" s="39">
        <v>0</v>
      </c>
      <c r="U170" s="39">
        <v>0</v>
      </c>
      <c r="V170" s="40">
        <v>0</v>
      </c>
      <c r="W170" s="40">
        <f t="shared" si="23"/>
        <v>0</v>
      </c>
      <c r="X170" s="40">
        <v>0</v>
      </c>
      <c r="Y170" s="41">
        <f t="shared" si="21"/>
        <v>486</v>
      </c>
      <c r="Z170" s="41">
        <f t="shared" si="22"/>
        <v>486</v>
      </c>
      <c r="AA170" s="41">
        <f>(S170+T170+U170)*18%</f>
        <v>972</v>
      </c>
      <c r="AB170" s="39">
        <v>0</v>
      </c>
      <c r="AC170" s="49"/>
      <c r="AD170" s="31">
        <f t="shared" si="18"/>
        <v>7344</v>
      </c>
      <c r="AE170" s="52" t="s">
        <v>44</v>
      </c>
      <c r="AF170" s="32" t="s">
        <v>438</v>
      </c>
      <c r="AG170" s="110" t="s">
        <v>105</v>
      </c>
      <c r="AH170" s="48">
        <v>46130</v>
      </c>
      <c r="AI170" s="34"/>
      <c r="AJ170" s="34"/>
      <c r="AK170" s="34" t="s">
        <v>195</v>
      </c>
      <c r="AL170" s="34" t="s">
        <v>56</v>
      </c>
      <c r="AM170" s="49"/>
      <c r="AN170" s="35">
        <v>9</v>
      </c>
    </row>
    <row r="171" spans="1:40" s="50" customFormat="1" x14ac:dyDescent="0.25">
      <c r="A171" s="97">
        <v>56</v>
      </c>
      <c r="B171" s="34">
        <v>30</v>
      </c>
      <c r="C171" s="28">
        <v>46128</v>
      </c>
      <c r="D171" s="37" t="s">
        <v>41</v>
      </c>
      <c r="E171" s="43"/>
      <c r="F171" s="28"/>
      <c r="G171" s="44" t="s">
        <v>525</v>
      </c>
      <c r="H171" s="29">
        <v>46121</v>
      </c>
      <c r="I171" s="42" t="s">
        <v>107</v>
      </c>
      <c r="J171" s="34" t="s">
        <v>81</v>
      </c>
      <c r="K171" s="36" t="s">
        <v>217</v>
      </c>
      <c r="L171" s="34">
        <v>73181600</v>
      </c>
      <c r="M171" s="51" t="s">
        <v>42</v>
      </c>
      <c r="N171" s="37" t="s">
        <v>57</v>
      </c>
      <c r="O171" s="34">
        <v>1000</v>
      </c>
      <c r="P171" s="34">
        <v>0</v>
      </c>
      <c r="Q171" s="34">
        <v>1000</v>
      </c>
      <c r="R171" s="38">
        <v>7.54</v>
      </c>
      <c r="S171" s="38">
        <f t="shared" si="17"/>
        <v>7540</v>
      </c>
      <c r="T171" s="39">
        <v>0</v>
      </c>
      <c r="U171" s="39">
        <v>0</v>
      </c>
      <c r="V171" s="40">
        <v>9</v>
      </c>
      <c r="W171" s="40">
        <f t="shared" si="23"/>
        <v>9</v>
      </c>
      <c r="X171" s="40">
        <v>0</v>
      </c>
      <c r="Y171" s="41">
        <f t="shared" si="21"/>
        <v>678.6</v>
      </c>
      <c r="Z171" s="41">
        <f t="shared" si="22"/>
        <v>678.6</v>
      </c>
      <c r="AA171" s="41">
        <v>0</v>
      </c>
      <c r="AB171" s="39">
        <v>0</v>
      </c>
      <c r="AC171" s="49"/>
      <c r="AD171" s="31">
        <f t="shared" si="18"/>
        <v>8897.2000000000007</v>
      </c>
      <c r="AE171" s="52" t="s">
        <v>44</v>
      </c>
      <c r="AF171" s="32" t="s">
        <v>438</v>
      </c>
      <c r="AG171" s="110" t="s">
        <v>105</v>
      </c>
      <c r="AH171" s="48">
        <v>46130</v>
      </c>
      <c r="AI171" s="34"/>
      <c r="AJ171" s="34"/>
      <c r="AK171" s="34" t="s">
        <v>195</v>
      </c>
      <c r="AL171" s="34" t="s">
        <v>58</v>
      </c>
      <c r="AM171" s="49"/>
      <c r="AN171" s="35">
        <v>9</v>
      </c>
    </row>
    <row r="172" spans="1:40" s="50" customFormat="1" x14ac:dyDescent="0.25">
      <c r="A172" s="97">
        <v>56</v>
      </c>
      <c r="B172" s="34">
        <v>30</v>
      </c>
      <c r="C172" s="28">
        <v>46128</v>
      </c>
      <c r="D172" s="37" t="s">
        <v>41</v>
      </c>
      <c r="E172" s="43"/>
      <c r="F172" s="28"/>
      <c r="G172" s="44" t="s">
        <v>525</v>
      </c>
      <c r="H172" s="29">
        <v>46121</v>
      </c>
      <c r="I172" s="42" t="s">
        <v>107</v>
      </c>
      <c r="J172" s="34" t="s">
        <v>81</v>
      </c>
      <c r="K172" s="36" t="s">
        <v>445</v>
      </c>
      <c r="L172" s="34">
        <v>73182100</v>
      </c>
      <c r="M172" s="51" t="s">
        <v>42</v>
      </c>
      <c r="N172" s="37" t="s">
        <v>57</v>
      </c>
      <c r="O172" s="34">
        <v>1000</v>
      </c>
      <c r="P172" s="34">
        <v>0</v>
      </c>
      <c r="Q172" s="34">
        <v>1000</v>
      </c>
      <c r="R172" s="38">
        <v>1.88</v>
      </c>
      <c r="S172" s="38">
        <f t="shared" si="17"/>
        <v>1880</v>
      </c>
      <c r="T172" s="39">
        <v>0</v>
      </c>
      <c r="U172" s="39">
        <v>0</v>
      </c>
      <c r="V172" s="40">
        <v>9</v>
      </c>
      <c r="W172" s="40">
        <f t="shared" si="23"/>
        <v>9</v>
      </c>
      <c r="X172" s="40">
        <v>0</v>
      </c>
      <c r="Y172" s="41">
        <f t="shared" si="21"/>
        <v>169.2</v>
      </c>
      <c r="Z172" s="41">
        <f t="shared" si="22"/>
        <v>169.2</v>
      </c>
      <c r="AA172" s="41">
        <v>0</v>
      </c>
      <c r="AB172" s="39">
        <v>0</v>
      </c>
      <c r="AC172" s="49"/>
      <c r="AD172" s="31">
        <f t="shared" si="18"/>
        <v>2218.3999999999996</v>
      </c>
      <c r="AE172" s="52" t="s">
        <v>44</v>
      </c>
      <c r="AF172" s="32" t="s">
        <v>438</v>
      </c>
      <c r="AG172" s="110" t="s">
        <v>105</v>
      </c>
      <c r="AH172" s="48">
        <v>46130</v>
      </c>
      <c r="AI172" s="34"/>
      <c r="AJ172" s="34"/>
      <c r="AK172" s="34" t="s">
        <v>195</v>
      </c>
      <c r="AL172" s="34" t="s">
        <v>58</v>
      </c>
      <c r="AM172" s="49"/>
      <c r="AN172" s="35">
        <v>9</v>
      </c>
    </row>
    <row r="173" spans="1:40" s="50" customFormat="1" x14ac:dyDescent="0.25">
      <c r="A173" s="97">
        <v>57</v>
      </c>
      <c r="B173" s="34">
        <v>31</v>
      </c>
      <c r="C173" s="28">
        <v>46130</v>
      </c>
      <c r="D173" s="37" t="s">
        <v>41</v>
      </c>
      <c r="E173" s="43"/>
      <c r="F173" s="28"/>
      <c r="G173" s="44" t="s">
        <v>526</v>
      </c>
      <c r="H173" s="29">
        <v>46129</v>
      </c>
      <c r="I173" s="42" t="s">
        <v>107</v>
      </c>
      <c r="J173" s="34" t="s">
        <v>81</v>
      </c>
      <c r="K173" s="36" t="s">
        <v>155</v>
      </c>
      <c r="L173" s="34">
        <v>73182200</v>
      </c>
      <c r="M173" s="51" t="s">
        <v>42</v>
      </c>
      <c r="N173" s="37" t="s">
        <v>57</v>
      </c>
      <c r="O173" s="34">
        <v>500</v>
      </c>
      <c r="P173" s="34">
        <v>0</v>
      </c>
      <c r="Q173" s="34">
        <v>500</v>
      </c>
      <c r="R173" s="38">
        <v>5.4</v>
      </c>
      <c r="S173" s="38">
        <f t="shared" si="17"/>
        <v>2700</v>
      </c>
      <c r="T173" s="39">
        <v>0</v>
      </c>
      <c r="U173" s="39">
        <v>0</v>
      </c>
      <c r="V173" s="40">
        <v>9</v>
      </c>
      <c r="W173" s="40">
        <f t="shared" si="23"/>
        <v>9</v>
      </c>
      <c r="X173" s="40">
        <v>0</v>
      </c>
      <c r="Y173" s="41">
        <f t="shared" si="21"/>
        <v>243</v>
      </c>
      <c r="Z173" s="41">
        <f t="shared" si="22"/>
        <v>243</v>
      </c>
      <c r="AA173" s="41">
        <v>0</v>
      </c>
      <c r="AB173" s="39">
        <v>0</v>
      </c>
      <c r="AC173" s="49"/>
      <c r="AD173" s="31">
        <f t="shared" si="18"/>
        <v>3186</v>
      </c>
      <c r="AE173" s="52" t="s">
        <v>90</v>
      </c>
      <c r="AF173" s="32"/>
      <c r="AG173" s="33"/>
      <c r="AH173" s="48"/>
      <c r="AI173" s="34"/>
      <c r="AJ173" s="34"/>
      <c r="AK173" s="34" t="s">
        <v>112</v>
      </c>
      <c r="AL173" s="34" t="s">
        <v>56</v>
      </c>
      <c r="AM173" s="49"/>
      <c r="AN173" s="35"/>
    </row>
    <row r="174" spans="1:40" s="50" customFormat="1" x14ac:dyDescent="0.25">
      <c r="A174" s="97">
        <v>58</v>
      </c>
      <c r="B174" s="34">
        <v>32</v>
      </c>
      <c r="C174" s="28">
        <v>46130</v>
      </c>
      <c r="D174" s="37" t="s">
        <v>41</v>
      </c>
      <c r="E174" s="43"/>
      <c r="F174" s="28"/>
      <c r="G174" s="44" t="s">
        <v>527</v>
      </c>
      <c r="H174" s="29">
        <v>46129</v>
      </c>
      <c r="I174" s="42" t="s">
        <v>107</v>
      </c>
      <c r="J174" s="34" t="s">
        <v>81</v>
      </c>
      <c r="K174" s="36" t="s">
        <v>528</v>
      </c>
      <c r="L174" s="34">
        <v>73181500</v>
      </c>
      <c r="M174" s="51" t="s">
        <v>42</v>
      </c>
      <c r="N174" s="37" t="s">
        <v>57</v>
      </c>
      <c r="O174" s="34">
        <v>4</v>
      </c>
      <c r="P174" s="34">
        <v>0</v>
      </c>
      <c r="Q174" s="34">
        <v>4</v>
      </c>
      <c r="R174" s="38">
        <v>1004.66</v>
      </c>
      <c r="S174" s="38">
        <f t="shared" si="17"/>
        <v>4018.64</v>
      </c>
      <c r="T174" s="39">
        <v>0</v>
      </c>
      <c r="U174" s="39">
        <v>0</v>
      </c>
      <c r="V174" s="40">
        <v>9</v>
      </c>
      <c r="W174" s="40">
        <v>9</v>
      </c>
      <c r="X174" s="40">
        <v>0</v>
      </c>
      <c r="Y174" s="41">
        <f t="shared" si="21"/>
        <v>361.67759999999998</v>
      </c>
      <c r="Z174" s="41">
        <f t="shared" si="22"/>
        <v>361.67759999999998</v>
      </c>
      <c r="AA174" s="41">
        <v>0</v>
      </c>
      <c r="AB174" s="39">
        <v>0</v>
      </c>
      <c r="AC174" s="49"/>
      <c r="AD174" s="31">
        <f t="shared" si="18"/>
        <v>4741.9952000000003</v>
      </c>
      <c r="AE174" s="52" t="s">
        <v>44</v>
      </c>
      <c r="AF174" s="32" t="s">
        <v>307</v>
      </c>
      <c r="AG174" s="110" t="s">
        <v>121</v>
      </c>
      <c r="AH174" s="48">
        <v>46133</v>
      </c>
      <c r="AI174" s="34"/>
      <c r="AJ174" s="34"/>
      <c r="AK174" s="34" t="s">
        <v>112</v>
      </c>
      <c r="AL174" s="34" t="s">
        <v>56</v>
      </c>
      <c r="AM174" s="49"/>
      <c r="AN174" s="35">
        <v>9</v>
      </c>
    </row>
    <row r="175" spans="1:40" s="50" customFormat="1" x14ac:dyDescent="0.25">
      <c r="A175" s="97">
        <v>59</v>
      </c>
      <c r="B175" s="34">
        <v>33</v>
      </c>
      <c r="C175" s="28">
        <v>46130</v>
      </c>
      <c r="D175" s="37" t="s">
        <v>41</v>
      </c>
      <c r="E175" s="43"/>
      <c r="F175" s="28"/>
      <c r="G175" s="44" t="s">
        <v>529</v>
      </c>
      <c r="H175" s="29">
        <v>46129</v>
      </c>
      <c r="I175" s="42" t="s">
        <v>107</v>
      </c>
      <c r="J175" s="34" t="s">
        <v>81</v>
      </c>
      <c r="K175" s="36" t="s">
        <v>237</v>
      </c>
      <c r="L175" s="34">
        <v>73181500</v>
      </c>
      <c r="M175" s="51" t="s">
        <v>42</v>
      </c>
      <c r="N175" s="37" t="s">
        <v>57</v>
      </c>
      <c r="O175" s="34">
        <v>3</v>
      </c>
      <c r="P175" s="34">
        <v>0</v>
      </c>
      <c r="Q175" s="34">
        <v>3</v>
      </c>
      <c r="R175" s="38">
        <v>96.22</v>
      </c>
      <c r="S175" s="38">
        <f t="shared" si="17"/>
        <v>288.65999999999997</v>
      </c>
      <c r="T175" s="39">
        <v>0</v>
      </c>
      <c r="U175" s="39">
        <v>0</v>
      </c>
      <c r="V175" s="40">
        <v>9</v>
      </c>
      <c r="W175" s="40">
        <f t="shared" ref="W175:W238" si="24">V175</f>
        <v>9</v>
      </c>
      <c r="X175" s="40">
        <v>0</v>
      </c>
      <c r="Y175" s="41">
        <f t="shared" si="21"/>
        <v>25.979399999999995</v>
      </c>
      <c r="Z175" s="41">
        <f t="shared" si="22"/>
        <v>25.979399999999995</v>
      </c>
      <c r="AA175" s="41">
        <v>0</v>
      </c>
      <c r="AB175" s="39">
        <v>0</v>
      </c>
      <c r="AC175" s="49"/>
      <c r="AD175" s="31">
        <f t="shared" si="18"/>
        <v>340.61879999999996</v>
      </c>
      <c r="AE175" s="52" t="s">
        <v>44</v>
      </c>
      <c r="AF175" s="32" t="s">
        <v>235</v>
      </c>
      <c r="AG175" s="110" t="s">
        <v>122</v>
      </c>
      <c r="AH175" s="48">
        <v>46133</v>
      </c>
      <c r="AI175" s="34"/>
      <c r="AJ175" s="34"/>
      <c r="AK175" s="34" t="s">
        <v>112</v>
      </c>
      <c r="AL175" s="34" t="s">
        <v>56</v>
      </c>
      <c r="AM175" s="49"/>
      <c r="AN175" s="35">
        <v>9</v>
      </c>
    </row>
    <row r="176" spans="1:40" s="50" customFormat="1" x14ac:dyDescent="0.25">
      <c r="A176" s="97">
        <v>60</v>
      </c>
      <c r="B176" s="34">
        <v>34</v>
      </c>
      <c r="C176" s="28">
        <v>46130</v>
      </c>
      <c r="D176" s="37" t="s">
        <v>41</v>
      </c>
      <c r="E176" s="43"/>
      <c r="F176" s="28"/>
      <c r="G176" s="44" t="s">
        <v>530</v>
      </c>
      <c r="H176" s="29">
        <v>46129</v>
      </c>
      <c r="I176" s="42" t="s">
        <v>107</v>
      </c>
      <c r="J176" s="34" t="s">
        <v>81</v>
      </c>
      <c r="K176" s="36" t="s">
        <v>151</v>
      </c>
      <c r="L176" s="34">
        <v>73181500</v>
      </c>
      <c r="M176" s="51" t="s">
        <v>42</v>
      </c>
      <c r="N176" s="37" t="s">
        <v>57</v>
      </c>
      <c r="O176" s="34">
        <v>150</v>
      </c>
      <c r="P176" s="34">
        <v>0</v>
      </c>
      <c r="Q176" s="34">
        <v>150</v>
      </c>
      <c r="R176" s="38">
        <v>34.53</v>
      </c>
      <c r="S176" s="38">
        <f t="shared" si="17"/>
        <v>5179.5</v>
      </c>
      <c r="T176" s="39">
        <v>240</v>
      </c>
      <c r="U176" s="39">
        <v>0</v>
      </c>
      <c r="V176" s="40">
        <v>9</v>
      </c>
      <c r="W176" s="40">
        <f t="shared" si="24"/>
        <v>9</v>
      </c>
      <c r="X176" s="40">
        <v>0</v>
      </c>
      <c r="Y176" s="41">
        <f t="shared" si="21"/>
        <v>487.755</v>
      </c>
      <c r="Z176" s="41">
        <f t="shared" si="22"/>
        <v>487.755</v>
      </c>
      <c r="AA176" s="41">
        <v>0</v>
      </c>
      <c r="AB176" s="39">
        <v>0</v>
      </c>
      <c r="AC176" s="49"/>
      <c r="AD176" s="31">
        <f t="shared" si="18"/>
        <v>6395.01</v>
      </c>
      <c r="AE176" s="52" t="s">
        <v>44</v>
      </c>
      <c r="AF176" s="32" t="s">
        <v>531</v>
      </c>
      <c r="AG176" s="110" t="s">
        <v>123</v>
      </c>
      <c r="AH176" s="48">
        <v>46133</v>
      </c>
      <c r="AI176" s="34"/>
      <c r="AJ176" s="34"/>
      <c r="AK176" s="34" t="s">
        <v>112</v>
      </c>
      <c r="AL176" s="34" t="s">
        <v>56</v>
      </c>
      <c r="AM176" s="49"/>
      <c r="AN176" s="35">
        <v>9</v>
      </c>
    </row>
    <row r="177" spans="1:40" s="50" customFormat="1" x14ac:dyDescent="0.25">
      <c r="A177" s="97">
        <v>60</v>
      </c>
      <c r="B177" s="34">
        <v>34</v>
      </c>
      <c r="C177" s="28">
        <v>46130</v>
      </c>
      <c r="D177" s="37" t="s">
        <v>41</v>
      </c>
      <c r="E177" s="43"/>
      <c r="F177" s="28"/>
      <c r="G177" s="44" t="s">
        <v>530</v>
      </c>
      <c r="H177" s="29">
        <v>46129</v>
      </c>
      <c r="I177" s="42" t="s">
        <v>107</v>
      </c>
      <c r="J177" s="34" t="s">
        <v>81</v>
      </c>
      <c r="K177" s="36" t="s">
        <v>456</v>
      </c>
      <c r="L177" s="34">
        <v>73181500</v>
      </c>
      <c r="M177" s="51" t="s">
        <v>42</v>
      </c>
      <c r="N177" s="37" t="s">
        <v>57</v>
      </c>
      <c r="O177" s="34">
        <v>50</v>
      </c>
      <c r="P177" s="34">
        <v>0</v>
      </c>
      <c r="Q177" s="34">
        <v>50</v>
      </c>
      <c r="R177" s="38">
        <v>25.1</v>
      </c>
      <c r="S177" s="38">
        <f t="shared" si="17"/>
        <v>1255</v>
      </c>
      <c r="T177" s="39">
        <v>0</v>
      </c>
      <c r="U177" s="39">
        <v>0</v>
      </c>
      <c r="V177" s="40">
        <v>9</v>
      </c>
      <c r="W177" s="40">
        <f t="shared" si="24"/>
        <v>9</v>
      </c>
      <c r="X177" s="40">
        <v>0</v>
      </c>
      <c r="Y177" s="41">
        <f t="shared" si="21"/>
        <v>112.95</v>
      </c>
      <c r="Z177" s="41">
        <f t="shared" si="22"/>
        <v>112.95</v>
      </c>
      <c r="AA177" s="41">
        <v>0</v>
      </c>
      <c r="AB177" s="39">
        <v>0</v>
      </c>
      <c r="AC177" s="49"/>
      <c r="AD177" s="31">
        <f t="shared" si="18"/>
        <v>1480.9</v>
      </c>
      <c r="AE177" s="52" t="s">
        <v>44</v>
      </c>
      <c r="AF177" s="32" t="s">
        <v>531</v>
      </c>
      <c r="AG177" s="110" t="s">
        <v>123</v>
      </c>
      <c r="AH177" s="48">
        <v>46133</v>
      </c>
      <c r="AI177" s="34"/>
      <c r="AJ177" s="34"/>
      <c r="AK177" s="34" t="s">
        <v>112</v>
      </c>
      <c r="AL177" s="34" t="s">
        <v>56</v>
      </c>
      <c r="AM177" s="49"/>
      <c r="AN177" s="35">
        <v>9</v>
      </c>
    </row>
    <row r="178" spans="1:40" s="50" customFormat="1" x14ac:dyDescent="0.25">
      <c r="A178" s="97">
        <v>60</v>
      </c>
      <c r="B178" s="34">
        <v>34</v>
      </c>
      <c r="C178" s="28">
        <v>46130</v>
      </c>
      <c r="D178" s="37" t="s">
        <v>41</v>
      </c>
      <c r="E178" s="43"/>
      <c r="F178" s="28"/>
      <c r="G178" s="44" t="s">
        <v>530</v>
      </c>
      <c r="H178" s="29">
        <v>46129</v>
      </c>
      <c r="I178" s="42" t="s">
        <v>107</v>
      </c>
      <c r="J178" s="34" t="s">
        <v>81</v>
      </c>
      <c r="K178" s="36" t="s">
        <v>251</v>
      </c>
      <c r="L178" s="34">
        <v>73181500</v>
      </c>
      <c r="M178" s="51" t="s">
        <v>42</v>
      </c>
      <c r="N178" s="37" t="s">
        <v>57</v>
      </c>
      <c r="O178" s="34">
        <v>200</v>
      </c>
      <c r="P178" s="34">
        <v>0</v>
      </c>
      <c r="Q178" s="34">
        <v>200</v>
      </c>
      <c r="R178" s="38">
        <v>6.99</v>
      </c>
      <c r="S178" s="38">
        <f t="shared" si="17"/>
        <v>1398</v>
      </c>
      <c r="T178" s="39">
        <v>0</v>
      </c>
      <c r="U178" s="39">
        <v>0</v>
      </c>
      <c r="V178" s="40">
        <v>9</v>
      </c>
      <c r="W178" s="40">
        <f t="shared" si="24"/>
        <v>9</v>
      </c>
      <c r="X178" s="40">
        <v>0</v>
      </c>
      <c r="Y178" s="41">
        <f t="shared" si="21"/>
        <v>125.82</v>
      </c>
      <c r="Z178" s="41">
        <f t="shared" si="22"/>
        <v>125.82</v>
      </c>
      <c r="AA178" s="41">
        <v>0</v>
      </c>
      <c r="AB178" s="39">
        <v>0</v>
      </c>
      <c r="AC178" s="49"/>
      <c r="AD178" s="31">
        <f t="shared" si="18"/>
        <v>1649.6399999999999</v>
      </c>
      <c r="AE178" s="52" t="s">
        <v>44</v>
      </c>
      <c r="AF178" s="32" t="s">
        <v>531</v>
      </c>
      <c r="AG178" s="110" t="s">
        <v>123</v>
      </c>
      <c r="AH178" s="48">
        <v>46133</v>
      </c>
      <c r="AI178" s="34"/>
      <c r="AJ178" s="34"/>
      <c r="AK178" s="34" t="s">
        <v>112</v>
      </c>
      <c r="AL178" s="34" t="s">
        <v>56</v>
      </c>
      <c r="AM178" s="49"/>
      <c r="AN178" s="35">
        <v>9</v>
      </c>
    </row>
    <row r="179" spans="1:40" s="50" customFormat="1" x14ac:dyDescent="0.25">
      <c r="A179" s="97">
        <v>60</v>
      </c>
      <c r="B179" s="34">
        <v>34</v>
      </c>
      <c r="C179" s="28">
        <v>46130</v>
      </c>
      <c r="D179" s="37" t="s">
        <v>41</v>
      </c>
      <c r="E179" s="43"/>
      <c r="F179" s="28"/>
      <c r="G179" s="44" t="s">
        <v>530</v>
      </c>
      <c r="H179" s="29">
        <v>46129</v>
      </c>
      <c r="I179" s="42" t="s">
        <v>107</v>
      </c>
      <c r="J179" s="34" t="s">
        <v>81</v>
      </c>
      <c r="K179" s="36" t="s">
        <v>153</v>
      </c>
      <c r="L179" s="34">
        <v>73181500</v>
      </c>
      <c r="M179" s="51" t="s">
        <v>42</v>
      </c>
      <c r="N179" s="37" t="s">
        <v>57</v>
      </c>
      <c r="O179" s="34">
        <v>25</v>
      </c>
      <c r="P179" s="34">
        <v>0</v>
      </c>
      <c r="Q179" s="34">
        <v>25</v>
      </c>
      <c r="R179" s="38">
        <v>34.53</v>
      </c>
      <c r="S179" s="38">
        <f t="shared" si="17"/>
        <v>863.25</v>
      </c>
      <c r="T179" s="39">
        <v>0</v>
      </c>
      <c r="U179" s="39">
        <v>0</v>
      </c>
      <c r="V179" s="40">
        <v>9</v>
      </c>
      <c r="W179" s="40">
        <f t="shared" si="24"/>
        <v>9</v>
      </c>
      <c r="X179" s="40">
        <v>0</v>
      </c>
      <c r="Y179" s="41">
        <f t="shared" si="21"/>
        <v>77.692499999999995</v>
      </c>
      <c r="Z179" s="41">
        <f t="shared" si="22"/>
        <v>77.692499999999995</v>
      </c>
      <c r="AA179" s="41">
        <v>0</v>
      </c>
      <c r="AB179" s="39">
        <v>0</v>
      </c>
      <c r="AC179" s="49"/>
      <c r="AD179" s="31">
        <f t="shared" si="18"/>
        <v>1018.635</v>
      </c>
      <c r="AE179" s="52" t="s">
        <v>44</v>
      </c>
      <c r="AF179" s="32" t="s">
        <v>531</v>
      </c>
      <c r="AG179" s="110" t="s">
        <v>123</v>
      </c>
      <c r="AH179" s="48">
        <v>46133</v>
      </c>
      <c r="AI179" s="34"/>
      <c r="AJ179" s="34"/>
      <c r="AK179" s="34" t="s">
        <v>112</v>
      </c>
      <c r="AL179" s="34" t="s">
        <v>56</v>
      </c>
      <c r="AM179" s="49"/>
      <c r="AN179" s="35">
        <v>9</v>
      </c>
    </row>
    <row r="180" spans="1:40" s="50" customFormat="1" x14ac:dyDescent="0.25">
      <c r="A180" s="97">
        <v>61</v>
      </c>
      <c r="B180" s="34">
        <v>35</v>
      </c>
      <c r="C180" s="28">
        <v>46130</v>
      </c>
      <c r="D180" s="37" t="s">
        <v>41</v>
      </c>
      <c r="E180" s="43"/>
      <c r="F180" s="28"/>
      <c r="G180" s="44" t="s">
        <v>532</v>
      </c>
      <c r="H180" s="29">
        <v>46129</v>
      </c>
      <c r="I180" s="42" t="s">
        <v>107</v>
      </c>
      <c r="J180" s="34" t="s">
        <v>81</v>
      </c>
      <c r="K180" s="36" t="s">
        <v>273</v>
      </c>
      <c r="L180" s="34">
        <v>73181500</v>
      </c>
      <c r="M180" s="51" t="s">
        <v>42</v>
      </c>
      <c r="N180" s="37" t="s">
        <v>57</v>
      </c>
      <c r="O180" s="34">
        <v>48</v>
      </c>
      <c r="P180" s="34">
        <v>0</v>
      </c>
      <c r="Q180" s="34">
        <v>48</v>
      </c>
      <c r="R180" s="38">
        <v>96.19</v>
      </c>
      <c r="S180" s="38">
        <f t="shared" si="17"/>
        <v>4617.12</v>
      </c>
      <c r="T180" s="39">
        <v>0</v>
      </c>
      <c r="U180" s="39">
        <v>0</v>
      </c>
      <c r="V180" s="40">
        <v>9</v>
      </c>
      <c r="W180" s="40">
        <f t="shared" si="24"/>
        <v>9</v>
      </c>
      <c r="X180" s="40">
        <v>0</v>
      </c>
      <c r="Y180" s="41">
        <f t="shared" si="21"/>
        <v>415.54079999999999</v>
      </c>
      <c r="Z180" s="41">
        <f t="shared" si="22"/>
        <v>415.54079999999999</v>
      </c>
      <c r="AA180" s="41">
        <v>0</v>
      </c>
      <c r="AB180" s="39">
        <v>0</v>
      </c>
      <c r="AC180" s="49"/>
      <c r="AD180" s="31">
        <f t="shared" si="18"/>
        <v>5448.2015999999994</v>
      </c>
      <c r="AE180" s="52" t="s">
        <v>44</v>
      </c>
      <c r="AF180" s="32" t="s">
        <v>235</v>
      </c>
      <c r="AG180" s="110" t="s">
        <v>533</v>
      </c>
      <c r="AH180" s="48">
        <v>46133</v>
      </c>
      <c r="AI180" s="34"/>
      <c r="AJ180" s="34"/>
      <c r="AK180" s="34" t="s">
        <v>112</v>
      </c>
      <c r="AL180" s="34" t="s">
        <v>56</v>
      </c>
      <c r="AM180" s="49"/>
      <c r="AN180" s="35">
        <v>9</v>
      </c>
    </row>
    <row r="181" spans="1:40" s="50" customFormat="1" x14ac:dyDescent="0.25">
      <c r="A181" s="97">
        <v>61</v>
      </c>
      <c r="B181" s="34">
        <v>35</v>
      </c>
      <c r="C181" s="28">
        <v>46130</v>
      </c>
      <c r="D181" s="37" t="s">
        <v>41</v>
      </c>
      <c r="E181" s="43"/>
      <c r="F181" s="28"/>
      <c r="G181" s="44" t="s">
        <v>532</v>
      </c>
      <c r="H181" s="29">
        <v>46129</v>
      </c>
      <c r="I181" s="42" t="s">
        <v>107</v>
      </c>
      <c r="J181" s="34" t="s">
        <v>81</v>
      </c>
      <c r="K181" s="36" t="s">
        <v>152</v>
      </c>
      <c r="L181" s="34">
        <v>73181500</v>
      </c>
      <c r="M181" s="51" t="s">
        <v>42</v>
      </c>
      <c r="N181" s="37" t="s">
        <v>57</v>
      </c>
      <c r="O181" s="34">
        <v>200</v>
      </c>
      <c r="P181" s="34">
        <v>0</v>
      </c>
      <c r="Q181" s="34">
        <v>200</v>
      </c>
      <c r="R181" s="38">
        <v>28.7</v>
      </c>
      <c r="S181" s="38">
        <f t="shared" si="17"/>
        <v>5740</v>
      </c>
      <c r="T181" s="39">
        <v>0</v>
      </c>
      <c r="U181" s="39">
        <v>0</v>
      </c>
      <c r="V181" s="40">
        <v>9</v>
      </c>
      <c r="W181" s="40">
        <f t="shared" si="24"/>
        <v>9</v>
      </c>
      <c r="X181" s="40">
        <v>0</v>
      </c>
      <c r="Y181" s="41">
        <f t="shared" si="21"/>
        <v>516.6</v>
      </c>
      <c r="Z181" s="41">
        <f t="shared" si="22"/>
        <v>516.6</v>
      </c>
      <c r="AA181" s="41">
        <v>0</v>
      </c>
      <c r="AB181" s="39">
        <v>0</v>
      </c>
      <c r="AC181" s="49"/>
      <c r="AD181" s="31">
        <f t="shared" si="18"/>
        <v>6773.2000000000007</v>
      </c>
      <c r="AE181" s="52" t="s">
        <v>44</v>
      </c>
      <c r="AF181" s="32" t="s">
        <v>235</v>
      </c>
      <c r="AG181" s="110" t="s">
        <v>533</v>
      </c>
      <c r="AH181" s="48">
        <v>46133</v>
      </c>
      <c r="AI181" s="34"/>
      <c r="AJ181" s="34"/>
      <c r="AK181" s="34" t="s">
        <v>112</v>
      </c>
      <c r="AL181" s="34" t="s">
        <v>56</v>
      </c>
      <c r="AM181" s="49"/>
      <c r="AN181" s="35">
        <v>9</v>
      </c>
    </row>
    <row r="182" spans="1:40" s="50" customFormat="1" x14ac:dyDescent="0.25">
      <c r="A182" s="97">
        <v>61</v>
      </c>
      <c r="B182" s="34">
        <v>35</v>
      </c>
      <c r="C182" s="28">
        <v>46130</v>
      </c>
      <c r="D182" s="37" t="s">
        <v>41</v>
      </c>
      <c r="E182" s="43"/>
      <c r="F182" s="28"/>
      <c r="G182" s="44" t="s">
        <v>532</v>
      </c>
      <c r="H182" s="29">
        <v>46129</v>
      </c>
      <c r="I182" s="42" t="s">
        <v>107</v>
      </c>
      <c r="J182" s="34" t="s">
        <v>81</v>
      </c>
      <c r="K182" s="36" t="s">
        <v>188</v>
      </c>
      <c r="L182" s="34">
        <v>73182100</v>
      </c>
      <c r="M182" s="51" t="s">
        <v>42</v>
      </c>
      <c r="N182" s="37" t="s">
        <v>57</v>
      </c>
      <c r="O182" s="34">
        <v>20</v>
      </c>
      <c r="P182" s="34">
        <v>0</v>
      </c>
      <c r="Q182" s="34">
        <v>20</v>
      </c>
      <c r="R182" s="38">
        <v>2.1800000000000002</v>
      </c>
      <c r="S182" s="38">
        <f t="shared" si="17"/>
        <v>43.6</v>
      </c>
      <c r="T182" s="39">
        <v>0</v>
      </c>
      <c r="U182" s="39">
        <v>0</v>
      </c>
      <c r="V182" s="40">
        <v>9</v>
      </c>
      <c r="W182" s="40">
        <f t="shared" si="24"/>
        <v>9</v>
      </c>
      <c r="X182" s="40">
        <v>0</v>
      </c>
      <c r="Y182" s="41">
        <f t="shared" si="21"/>
        <v>3.9239999999999999</v>
      </c>
      <c r="Z182" s="41">
        <f t="shared" si="22"/>
        <v>3.9239999999999999</v>
      </c>
      <c r="AA182" s="41">
        <v>0</v>
      </c>
      <c r="AB182" s="39">
        <v>0</v>
      </c>
      <c r="AC182" s="49"/>
      <c r="AD182" s="31">
        <f t="shared" si="18"/>
        <v>51.448</v>
      </c>
      <c r="AE182" s="52" t="s">
        <v>44</v>
      </c>
      <c r="AF182" s="32" t="s">
        <v>235</v>
      </c>
      <c r="AG182" s="110" t="s">
        <v>533</v>
      </c>
      <c r="AH182" s="48">
        <v>46133</v>
      </c>
      <c r="AI182" s="34"/>
      <c r="AJ182" s="34"/>
      <c r="AK182" s="34" t="s">
        <v>112</v>
      </c>
      <c r="AL182" s="34" t="s">
        <v>56</v>
      </c>
      <c r="AM182" s="49"/>
      <c r="AN182" s="35">
        <v>9</v>
      </c>
    </row>
    <row r="183" spans="1:40" s="50" customFormat="1" x14ac:dyDescent="0.25">
      <c r="A183" s="97">
        <v>61</v>
      </c>
      <c r="B183" s="34">
        <v>35</v>
      </c>
      <c r="C183" s="28">
        <v>46130</v>
      </c>
      <c r="D183" s="37" t="s">
        <v>41</v>
      </c>
      <c r="E183" s="43"/>
      <c r="F183" s="28"/>
      <c r="G183" s="44" t="s">
        <v>532</v>
      </c>
      <c r="H183" s="29">
        <v>46129</v>
      </c>
      <c r="I183" s="42" t="s">
        <v>107</v>
      </c>
      <c r="J183" s="34" t="s">
        <v>81</v>
      </c>
      <c r="K183" s="36" t="s">
        <v>186</v>
      </c>
      <c r="L183" s="34">
        <v>73181600</v>
      </c>
      <c r="M183" s="51" t="s">
        <v>42</v>
      </c>
      <c r="N183" s="37" t="s">
        <v>57</v>
      </c>
      <c r="O183" s="34">
        <v>5</v>
      </c>
      <c r="P183" s="34">
        <v>0</v>
      </c>
      <c r="Q183" s="34">
        <v>5</v>
      </c>
      <c r="R183" s="38">
        <v>18.09</v>
      </c>
      <c r="S183" s="38">
        <f t="shared" si="17"/>
        <v>90.45</v>
      </c>
      <c r="T183" s="39">
        <v>0</v>
      </c>
      <c r="U183" s="39">
        <v>0</v>
      </c>
      <c r="V183" s="40">
        <v>9</v>
      </c>
      <c r="W183" s="40">
        <f t="shared" si="24"/>
        <v>9</v>
      </c>
      <c r="X183" s="40">
        <v>0</v>
      </c>
      <c r="Y183" s="41">
        <f t="shared" si="21"/>
        <v>8.1404999999999994</v>
      </c>
      <c r="Z183" s="41">
        <f t="shared" si="22"/>
        <v>8.1404999999999994</v>
      </c>
      <c r="AA183" s="41">
        <v>0</v>
      </c>
      <c r="AB183" s="39">
        <v>0</v>
      </c>
      <c r="AC183" s="49"/>
      <c r="AD183" s="31">
        <f t="shared" si="18"/>
        <v>106.73100000000001</v>
      </c>
      <c r="AE183" s="52" t="s">
        <v>44</v>
      </c>
      <c r="AF183" s="32" t="s">
        <v>235</v>
      </c>
      <c r="AG183" s="110" t="s">
        <v>533</v>
      </c>
      <c r="AH183" s="48">
        <v>46133</v>
      </c>
      <c r="AI183" s="34"/>
      <c r="AJ183" s="34"/>
      <c r="AK183" s="34" t="s">
        <v>112</v>
      </c>
      <c r="AL183" s="34" t="s">
        <v>56</v>
      </c>
      <c r="AM183" s="49"/>
      <c r="AN183" s="35">
        <v>9</v>
      </c>
    </row>
    <row r="184" spans="1:40" s="50" customFormat="1" x14ac:dyDescent="0.25">
      <c r="A184" s="97">
        <v>62</v>
      </c>
      <c r="B184" s="34">
        <v>36</v>
      </c>
      <c r="C184" s="28">
        <v>46130</v>
      </c>
      <c r="D184" s="37" t="s">
        <v>41</v>
      </c>
      <c r="E184" s="43" t="s">
        <v>534</v>
      </c>
      <c r="F184" s="28">
        <v>46130</v>
      </c>
      <c r="G184" s="46" t="s">
        <v>535</v>
      </c>
      <c r="H184" s="29">
        <v>46130</v>
      </c>
      <c r="I184" s="42" t="s">
        <v>85</v>
      </c>
      <c r="J184" s="34" t="s">
        <v>86</v>
      </c>
      <c r="K184" s="36" t="s">
        <v>536</v>
      </c>
      <c r="L184" s="34">
        <v>4415</v>
      </c>
      <c r="M184" s="51" t="s">
        <v>42</v>
      </c>
      <c r="N184" s="37" t="s">
        <v>43</v>
      </c>
      <c r="O184" s="34">
        <v>1</v>
      </c>
      <c r="P184" s="34">
        <v>0</v>
      </c>
      <c r="Q184" s="34">
        <v>1</v>
      </c>
      <c r="R184" s="38">
        <v>14000</v>
      </c>
      <c r="S184" s="38">
        <f t="shared" si="17"/>
        <v>14000</v>
      </c>
      <c r="T184" s="39">
        <v>0</v>
      </c>
      <c r="U184" s="39">
        <v>0</v>
      </c>
      <c r="V184" s="40">
        <v>2.5</v>
      </c>
      <c r="W184" s="40">
        <f t="shared" si="24"/>
        <v>2.5</v>
      </c>
      <c r="X184" s="40">
        <v>0</v>
      </c>
      <c r="Y184" s="41">
        <f>(S184+T184+U184)*2.5%</f>
        <v>350</v>
      </c>
      <c r="Z184" s="41">
        <f>(S184+T184+U184)*2.5%</f>
        <v>350</v>
      </c>
      <c r="AA184" s="41">
        <v>0</v>
      </c>
      <c r="AB184" s="39">
        <v>0</v>
      </c>
      <c r="AC184" s="49"/>
      <c r="AD184" s="31">
        <f t="shared" si="18"/>
        <v>14700</v>
      </c>
      <c r="AE184" s="52" t="s">
        <v>44</v>
      </c>
      <c r="AF184" s="32" t="s">
        <v>537</v>
      </c>
      <c r="AG184" s="110" t="s">
        <v>129</v>
      </c>
      <c r="AH184" s="48">
        <v>46139</v>
      </c>
      <c r="AI184" s="34"/>
      <c r="AJ184" s="34"/>
      <c r="AK184" s="34" t="s">
        <v>70</v>
      </c>
      <c r="AL184" s="34" t="s">
        <v>58</v>
      </c>
      <c r="AM184" s="49"/>
      <c r="AN184" s="35"/>
    </row>
    <row r="185" spans="1:40" s="50" customFormat="1" x14ac:dyDescent="0.25">
      <c r="A185" s="97">
        <v>63</v>
      </c>
      <c r="B185" s="34">
        <v>37</v>
      </c>
      <c r="C185" s="28">
        <v>46130</v>
      </c>
      <c r="D185" s="37" t="s">
        <v>41</v>
      </c>
      <c r="E185" s="43"/>
      <c r="F185" s="28"/>
      <c r="G185" s="44" t="s">
        <v>538</v>
      </c>
      <c r="H185" s="29">
        <v>46129</v>
      </c>
      <c r="I185" s="42" t="s">
        <v>45</v>
      </c>
      <c r="J185" s="34" t="s">
        <v>46</v>
      </c>
      <c r="K185" s="36" t="s">
        <v>160</v>
      </c>
      <c r="L185" s="34">
        <v>7318</v>
      </c>
      <c r="M185" s="51" t="s">
        <v>42</v>
      </c>
      <c r="N185" s="37" t="s">
        <v>43</v>
      </c>
      <c r="O185" s="34">
        <v>5000</v>
      </c>
      <c r="P185" s="34">
        <v>0</v>
      </c>
      <c r="Q185" s="34">
        <v>5000</v>
      </c>
      <c r="R185" s="38">
        <v>2</v>
      </c>
      <c r="S185" s="38">
        <f t="shared" si="17"/>
        <v>10000</v>
      </c>
      <c r="T185" s="39">
        <v>0</v>
      </c>
      <c r="U185" s="39">
        <v>0</v>
      </c>
      <c r="V185" s="40">
        <v>9</v>
      </c>
      <c r="W185" s="40">
        <f t="shared" si="24"/>
        <v>9</v>
      </c>
      <c r="X185" s="40">
        <v>0</v>
      </c>
      <c r="Y185" s="41">
        <f t="shared" ref="Y185:Y248" si="25">(S185+T185+U185)*9%</f>
        <v>900</v>
      </c>
      <c r="Z185" s="41">
        <f t="shared" ref="Z185:Z248" si="26">(S185+T185+U185)*9%</f>
        <v>900</v>
      </c>
      <c r="AA185" s="41">
        <v>0</v>
      </c>
      <c r="AB185" s="39">
        <v>0</v>
      </c>
      <c r="AC185" s="49"/>
      <c r="AD185" s="31">
        <f t="shared" si="18"/>
        <v>11800</v>
      </c>
      <c r="AE185" s="52" t="s">
        <v>44</v>
      </c>
      <c r="AF185" s="32" t="s">
        <v>444</v>
      </c>
      <c r="AG185" s="110" t="s">
        <v>539</v>
      </c>
      <c r="AH185" s="48">
        <v>46133</v>
      </c>
      <c r="AI185" s="34"/>
      <c r="AJ185" s="34"/>
      <c r="AK185" s="34" t="s">
        <v>112</v>
      </c>
      <c r="AL185" s="34" t="s">
        <v>58</v>
      </c>
      <c r="AM185" s="49"/>
      <c r="AN185" s="35">
        <v>9</v>
      </c>
    </row>
    <row r="186" spans="1:40" s="50" customFormat="1" x14ac:dyDescent="0.25">
      <c r="A186" s="97">
        <v>63</v>
      </c>
      <c r="B186" s="34">
        <v>37</v>
      </c>
      <c r="C186" s="28">
        <v>46130</v>
      </c>
      <c r="D186" s="37" t="s">
        <v>41</v>
      </c>
      <c r="E186" s="43"/>
      <c r="F186" s="28"/>
      <c r="G186" s="44" t="s">
        <v>538</v>
      </c>
      <c r="H186" s="29">
        <v>46129</v>
      </c>
      <c r="I186" s="42" t="s">
        <v>45</v>
      </c>
      <c r="J186" s="34" t="s">
        <v>46</v>
      </c>
      <c r="K186" s="36" t="s">
        <v>455</v>
      </c>
      <c r="L186" s="34">
        <v>3208</v>
      </c>
      <c r="M186" s="51" t="s">
        <v>42</v>
      </c>
      <c r="N186" s="37" t="s">
        <v>43</v>
      </c>
      <c r="O186" s="34">
        <v>5</v>
      </c>
      <c r="P186" s="34">
        <v>0</v>
      </c>
      <c r="Q186" s="34">
        <v>5</v>
      </c>
      <c r="R186" s="38">
        <v>300</v>
      </c>
      <c r="S186" s="38">
        <f t="shared" si="17"/>
        <v>1500</v>
      </c>
      <c r="T186" s="39">
        <v>0</v>
      </c>
      <c r="U186" s="39">
        <v>0</v>
      </c>
      <c r="V186" s="40">
        <v>9</v>
      </c>
      <c r="W186" s="40">
        <f t="shared" si="24"/>
        <v>9</v>
      </c>
      <c r="X186" s="40">
        <v>0</v>
      </c>
      <c r="Y186" s="41">
        <f t="shared" si="25"/>
        <v>135</v>
      </c>
      <c r="Z186" s="41">
        <f t="shared" si="26"/>
        <v>135</v>
      </c>
      <c r="AA186" s="41">
        <v>0</v>
      </c>
      <c r="AB186" s="39">
        <v>0</v>
      </c>
      <c r="AC186" s="49"/>
      <c r="AD186" s="31">
        <f t="shared" si="18"/>
        <v>1770</v>
      </c>
      <c r="AE186" s="52" t="s">
        <v>44</v>
      </c>
      <c r="AF186" s="32" t="s">
        <v>444</v>
      </c>
      <c r="AG186" s="110" t="s">
        <v>539</v>
      </c>
      <c r="AH186" s="48">
        <v>46133</v>
      </c>
      <c r="AI186" s="34"/>
      <c r="AJ186" s="34"/>
      <c r="AK186" s="34" t="s">
        <v>112</v>
      </c>
      <c r="AL186" s="34" t="s">
        <v>56</v>
      </c>
      <c r="AM186" s="49"/>
      <c r="AN186" s="35">
        <v>9</v>
      </c>
    </row>
    <row r="187" spans="1:40" s="50" customFormat="1" x14ac:dyDescent="0.25">
      <c r="A187" s="97">
        <v>63</v>
      </c>
      <c r="B187" s="34">
        <v>37</v>
      </c>
      <c r="C187" s="28">
        <v>46130</v>
      </c>
      <c r="D187" s="37" t="s">
        <v>41</v>
      </c>
      <c r="E187" s="43"/>
      <c r="F187" s="28"/>
      <c r="G187" s="44" t="s">
        <v>538</v>
      </c>
      <c r="H187" s="29">
        <v>46129</v>
      </c>
      <c r="I187" s="42" t="s">
        <v>45</v>
      </c>
      <c r="J187" s="34" t="s">
        <v>46</v>
      </c>
      <c r="K187" s="36" t="s">
        <v>540</v>
      </c>
      <c r="L187" s="34">
        <v>8538</v>
      </c>
      <c r="M187" s="51" t="s">
        <v>42</v>
      </c>
      <c r="N187" s="37" t="s">
        <v>43</v>
      </c>
      <c r="O187" s="34">
        <v>2000</v>
      </c>
      <c r="P187" s="34">
        <v>0</v>
      </c>
      <c r="Q187" s="34">
        <v>2000</v>
      </c>
      <c r="R187" s="38">
        <v>3</v>
      </c>
      <c r="S187" s="38">
        <f t="shared" si="17"/>
        <v>6000</v>
      </c>
      <c r="T187" s="39">
        <v>0</v>
      </c>
      <c r="U187" s="39">
        <v>0</v>
      </c>
      <c r="V187" s="40">
        <v>9</v>
      </c>
      <c r="W187" s="40">
        <f t="shared" si="24"/>
        <v>9</v>
      </c>
      <c r="X187" s="40">
        <v>0</v>
      </c>
      <c r="Y187" s="41">
        <f t="shared" si="25"/>
        <v>540</v>
      </c>
      <c r="Z187" s="41">
        <f t="shared" si="26"/>
        <v>540</v>
      </c>
      <c r="AA187" s="41">
        <v>0</v>
      </c>
      <c r="AB187" s="39">
        <v>0</v>
      </c>
      <c r="AC187" s="49"/>
      <c r="AD187" s="31">
        <f t="shared" si="18"/>
        <v>7080</v>
      </c>
      <c r="AE187" s="52" t="s">
        <v>44</v>
      </c>
      <c r="AF187" s="32" t="s">
        <v>444</v>
      </c>
      <c r="AG187" s="110" t="s">
        <v>539</v>
      </c>
      <c r="AH187" s="48">
        <v>46133</v>
      </c>
      <c r="AI187" s="34"/>
      <c r="AJ187" s="34"/>
      <c r="AK187" s="34" t="s">
        <v>112</v>
      </c>
      <c r="AL187" s="34" t="s">
        <v>58</v>
      </c>
      <c r="AM187" s="49"/>
      <c r="AN187" s="35">
        <v>9</v>
      </c>
    </row>
    <row r="188" spans="1:40" s="50" customFormat="1" x14ac:dyDescent="0.25">
      <c r="A188" s="97">
        <v>63</v>
      </c>
      <c r="B188" s="34">
        <v>37</v>
      </c>
      <c r="C188" s="28">
        <v>46130</v>
      </c>
      <c r="D188" s="37" t="s">
        <v>41</v>
      </c>
      <c r="E188" s="43"/>
      <c r="F188" s="28"/>
      <c r="G188" s="44" t="s">
        <v>538</v>
      </c>
      <c r="H188" s="29">
        <v>46129</v>
      </c>
      <c r="I188" s="42" t="s">
        <v>45</v>
      </c>
      <c r="J188" s="34" t="s">
        <v>46</v>
      </c>
      <c r="K188" s="36" t="s">
        <v>541</v>
      </c>
      <c r="L188" s="34">
        <v>8538</v>
      </c>
      <c r="M188" s="51" t="s">
        <v>42</v>
      </c>
      <c r="N188" s="37" t="s">
        <v>43</v>
      </c>
      <c r="O188" s="34">
        <v>1000</v>
      </c>
      <c r="P188" s="34">
        <v>0</v>
      </c>
      <c r="Q188" s="34">
        <v>1000</v>
      </c>
      <c r="R188" s="38">
        <v>4</v>
      </c>
      <c r="S188" s="38">
        <f t="shared" si="17"/>
        <v>4000</v>
      </c>
      <c r="T188" s="39">
        <v>0</v>
      </c>
      <c r="U188" s="39">
        <v>0</v>
      </c>
      <c r="V188" s="40">
        <v>9</v>
      </c>
      <c r="W188" s="40">
        <f t="shared" si="24"/>
        <v>9</v>
      </c>
      <c r="X188" s="40">
        <v>0</v>
      </c>
      <c r="Y188" s="41">
        <f t="shared" si="25"/>
        <v>360</v>
      </c>
      <c r="Z188" s="41">
        <f t="shared" si="26"/>
        <v>360</v>
      </c>
      <c r="AA188" s="41">
        <v>0</v>
      </c>
      <c r="AB188" s="39">
        <v>0</v>
      </c>
      <c r="AC188" s="49"/>
      <c r="AD188" s="31">
        <f t="shared" si="18"/>
        <v>4720</v>
      </c>
      <c r="AE188" s="52" t="s">
        <v>44</v>
      </c>
      <c r="AF188" s="32" t="s">
        <v>444</v>
      </c>
      <c r="AG188" s="110" t="s">
        <v>539</v>
      </c>
      <c r="AH188" s="48">
        <v>46133</v>
      </c>
      <c r="AI188" s="34"/>
      <c r="AJ188" s="34"/>
      <c r="AK188" s="34" t="s">
        <v>112</v>
      </c>
      <c r="AL188" s="34" t="s">
        <v>58</v>
      </c>
      <c r="AM188" s="49"/>
      <c r="AN188" s="35">
        <v>9</v>
      </c>
    </row>
    <row r="189" spans="1:40" s="50" customFormat="1" x14ac:dyDescent="0.25">
      <c r="A189" s="97">
        <v>63</v>
      </c>
      <c r="B189" s="34">
        <v>37</v>
      </c>
      <c r="C189" s="28">
        <v>46130</v>
      </c>
      <c r="D189" s="37" t="s">
        <v>41</v>
      </c>
      <c r="E189" s="43"/>
      <c r="F189" s="28"/>
      <c r="G189" s="44" t="s">
        <v>538</v>
      </c>
      <c r="H189" s="29">
        <v>46129</v>
      </c>
      <c r="I189" s="42" t="s">
        <v>45</v>
      </c>
      <c r="J189" s="34" t="s">
        <v>46</v>
      </c>
      <c r="K189" s="36" t="s">
        <v>247</v>
      </c>
      <c r="L189" s="34">
        <v>85369090</v>
      </c>
      <c r="M189" s="51" t="s">
        <v>42</v>
      </c>
      <c r="N189" s="37" t="s">
        <v>43</v>
      </c>
      <c r="O189" s="34">
        <v>20</v>
      </c>
      <c r="P189" s="34">
        <v>0</v>
      </c>
      <c r="Q189" s="34">
        <v>20</v>
      </c>
      <c r="R189" s="38">
        <v>150</v>
      </c>
      <c r="S189" s="38">
        <f t="shared" si="17"/>
        <v>3000</v>
      </c>
      <c r="T189" s="39">
        <v>0</v>
      </c>
      <c r="U189" s="39">
        <v>0</v>
      </c>
      <c r="V189" s="40">
        <v>9</v>
      </c>
      <c r="W189" s="40">
        <f t="shared" si="24"/>
        <v>9</v>
      </c>
      <c r="X189" s="40">
        <v>0</v>
      </c>
      <c r="Y189" s="41">
        <f t="shared" si="25"/>
        <v>270</v>
      </c>
      <c r="Z189" s="41">
        <f t="shared" si="26"/>
        <v>270</v>
      </c>
      <c r="AA189" s="41">
        <v>0</v>
      </c>
      <c r="AB189" s="39">
        <v>0</v>
      </c>
      <c r="AC189" s="49"/>
      <c r="AD189" s="31">
        <f t="shared" si="18"/>
        <v>3540</v>
      </c>
      <c r="AE189" s="52" t="s">
        <v>44</v>
      </c>
      <c r="AF189" s="32" t="s">
        <v>444</v>
      </c>
      <c r="AG189" s="110" t="s">
        <v>539</v>
      </c>
      <c r="AH189" s="48">
        <v>46133</v>
      </c>
      <c r="AI189" s="34"/>
      <c r="AJ189" s="34"/>
      <c r="AK189" s="34" t="s">
        <v>112</v>
      </c>
      <c r="AL189" s="34" t="s">
        <v>56</v>
      </c>
      <c r="AM189" s="49"/>
      <c r="AN189" s="35">
        <v>9</v>
      </c>
    </row>
    <row r="190" spans="1:40" s="50" customFormat="1" x14ac:dyDescent="0.25">
      <c r="A190" s="97">
        <v>64</v>
      </c>
      <c r="B190" s="34">
        <v>38</v>
      </c>
      <c r="C190" s="28">
        <v>46130</v>
      </c>
      <c r="D190" s="37" t="s">
        <v>41</v>
      </c>
      <c r="E190" s="43"/>
      <c r="F190" s="28"/>
      <c r="G190" s="44" t="s">
        <v>542</v>
      </c>
      <c r="H190" s="29">
        <v>46129</v>
      </c>
      <c r="I190" s="42" t="s">
        <v>45</v>
      </c>
      <c r="J190" s="34" t="s">
        <v>46</v>
      </c>
      <c r="K190" s="36" t="s">
        <v>454</v>
      </c>
      <c r="L190" s="34">
        <v>3926</v>
      </c>
      <c r="M190" s="51" t="s">
        <v>42</v>
      </c>
      <c r="N190" s="37" t="s">
        <v>43</v>
      </c>
      <c r="O190" s="34">
        <v>25</v>
      </c>
      <c r="P190" s="34">
        <v>0</v>
      </c>
      <c r="Q190" s="34">
        <v>25</v>
      </c>
      <c r="R190" s="38">
        <v>1300</v>
      </c>
      <c r="S190" s="38">
        <f t="shared" si="17"/>
        <v>32500</v>
      </c>
      <c r="T190" s="39">
        <v>0</v>
      </c>
      <c r="U190" s="39">
        <v>0</v>
      </c>
      <c r="V190" s="40">
        <v>9</v>
      </c>
      <c r="W190" s="40">
        <f t="shared" si="24"/>
        <v>9</v>
      </c>
      <c r="X190" s="40">
        <v>0</v>
      </c>
      <c r="Y190" s="41">
        <f t="shared" si="25"/>
        <v>2925</v>
      </c>
      <c r="Z190" s="41">
        <f t="shared" si="26"/>
        <v>2925</v>
      </c>
      <c r="AA190" s="41">
        <v>0</v>
      </c>
      <c r="AB190" s="39">
        <v>0</v>
      </c>
      <c r="AC190" s="49"/>
      <c r="AD190" s="31">
        <f t="shared" si="18"/>
        <v>38350</v>
      </c>
      <c r="AE190" s="52" t="s">
        <v>44</v>
      </c>
      <c r="AF190" s="32" t="s">
        <v>543</v>
      </c>
      <c r="AG190" s="110" t="s">
        <v>127</v>
      </c>
      <c r="AH190" s="48">
        <v>46133</v>
      </c>
      <c r="AI190" s="34"/>
      <c r="AJ190" s="34"/>
      <c r="AK190" s="34" t="s">
        <v>112</v>
      </c>
      <c r="AL190" s="34" t="s">
        <v>56</v>
      </c>
      <c r="AM190" s="49"/>
      <c r="AN190" s="35">
        <v>9</v>
      </c>
    </row>
    <row r="191" spans="1:40" s="50" customFormat="1" x14ac:dyDescent="0.25">
      <c r="A191" s="97">
        <v>65</v>
      </c>
      <c r="B191" s="34">
        <v>39</v>
      </c>
      <c r="C191" s="28">
        <v>46130</v>
      </c>
      <c r="D191" s="37" t="s">
        <v>41</v>
      </c>
      <c r="E191" s="43"/>
      <c r="F191" s="28"/>
      <c r="G191" s="44" t="s">
        <v>80</v>
      </c>
      <c r="H191" s="29">
        <v>46129</v>
      </c>
      <c r="I191" s="42" t="s">
        <v>78</v>
      </c>
      <c r="J191" s="34" t="s">
        <v>79</v>
      </c>
      <c r="K191" s="36" t="s">
        <v>184</v>
      </c>
      <c r="L191" s="34">
        <v>9032</v>
      </c>
      <c r="M191" s="51" t="s">
        <v>42</v>
      </c>
      <c r="N191" s="37" t="s">
        <v>43</v>
      </c>
      <c r="O191" s="34">
        <v>30</v>
      </c>
      <c r="P191" s="34">
        <v>0</v>
      </c>
      <c r="Q191" s="34">
        <v>30</v>
      </c>
      <c r="R191" s="38">
        <v>1030.4000000000001</v>
      </c>
      <c r="S191" s="38">
        <f t="shared" si="17"/>
        <v>30912.000000000004</v>
      </c>
      <c r="T191" s="39">
        <v>0</v>
      </c>
      <c r="U191" s="39">
        <v>0</v>
      </c>
      <c r="V191" s="40">
        <v>9</v>
      </c>
      <c r="W191" s="40">
        <f t="shared" si="24"/>
        <v>9</v>
      </c>
      <c r="X191" s="40">
        <v>0</v>
      </c>
      <c r="Y191" s="41">
        <f t="shared" si="25"/>
        <v>2782.0800000000004</v>
      </c>
      <c r="Z191" s="41">
        <f t="shared" si="26"/>
        <v>2782.0800000000004</v>
      </c>
      <c r="AA191" s="41">
        <v>0</v>
      </c>
      <c r="AB191" s="39">
        <v>0</v>
      </c>
      <c r="AC191" s="49"/>
      <c r="AD191" s="31">
        <f t="shared" si="18"/>
        <v>36476.160000000003</v>
      </c>
      <c r="AE191" s="52" t="s">
        <v>44</v>
      </c>
      <c r="AF191" s="32" t="s">
        <v>544</v>
      </c>
      <c r="AG191" s="33" t="s">
        <v>387</v>
      </c>
      <c r="AH191" s="48">
        <v>46133</v>
      </c>
      <c r="AI191" s="34"/>
      <c r="AJ191" s="34"/>
      <c r="AK191" s="34" t="s">
        <v>112</v>
      </c>
      <c r="AL191" s="34" t="s">
        <v>99</v>
      </c>
      <c r="AM191" s="49"/>
      <c r="AN191" s="35"/>
    </row>
    <row r="192" spans="1:40" s="50" customFormat="1" x14ac:dyDescent="0.25">
      <c r="A192" s="97">
        <v>66</v>
      </c>
      <c r="B192" s="34">
        <v>39</v>
      </c>
      <c r="C192" s="28">
        <v>46130</v>
      </c>
      <c r="D192" s="37" t="s">
        <v>41</v>
      </c>
      <c r="E192" s="43"/>
      <c r="F192" s="28"/>
      <c r="G192" s="44" t="s">
        <v>77</v>
      </c>
      <c r="H192" s="29">
        <v>46129</v>
      </c>
      <c r="I192" s="42" t="s">
        <v>78</v>
      </c>
      <c r="J192" s="34" t="s">
        <v>79</v>
      </c>
      <c r="K192" s="36" t="s">
        <v>184</v>
      </c>
      <c r="L192" s="34">
        <v>9032</v>
      </c>
      <c r="M192" s="51" t="s">
        <v>42</v>
      </c>
      <c r="N192" s="37" t="s">
        <v>43</v>
      </c>
      <c r="O192" s="34">
        <v>20</v>
      </c>
      <c r="P192" s="34">
        <v>0</v>
      </c>
      <c r="Q192" s="34">
        <v>20</v>
      </c>
      <c r="R192" s="38">
        <v>1089.74</v>
      </c>
      <c r="S192" s="38">
        <f t="shared" si="17"/>
        <v>21794.799999999999</v>
      </c>
      <c r="T192" s="39">
        <v>0</v>
      </c>
      <c r="U192" s="39">
        <v>0</v>
      </c>
      <c r="V192" s="40">
        <v>9</v>
      </c>
      <c r="W192" s="40">
        <f t="shared" si="24"/>
        <v>9</v>
      </c>
      <c r="X192" s="40">
        <v>0</v>
      </c>
      <c r="Y192" s="41">
        <f t="shared" si="25"/>
        <v>1961.5319999999999</v>
      </c>
      <c r="Z192" s="41">
        <f t="shared" si="26"/>
        <v>1961.5319999999999</v>
      </c>
      <c r="AA192" s="41">
        <v>0</v>
      </c>
      <c r="AB192" s="39">
        <v>0</v>
      </c>
      <c r="AC192" s="49"/>
      <c r="AD192" s="31">
        <f t="shared" si="18"/>
        <v>25717.863999999998</v>
      </c>
      <c r="AE192" s="52" t="s">
        <v>44</v>
      </c>
      <c r="AF192" s="32" t="s">
        <v>544</v>
      </c>
      <c r="AG192" s="33" t="s">
        <v>161</v>
      </c>
      <c r="AH192" s="48">
        <v>46133</v>
      </c>
      <c r="AI192" s="34"/>
      <c r="AJ192" s="34"/>
      <c r="AK192" s="34" t="s">
        <v>112</v>
      </c>
      <c r="AL192" s="34" t="s">
        <v>99</v>
      </c>
      <c r="AM192" s="49"/>
      <c r="AN192" s="35"/>
    </row>
    <row r="193" spans="1:40" s="50" customFormat="1" ht="25.5" x14ac:dyDescent="0.2">
      <c r="A193" s="97">
        <v>67</v>
      </c>
      <c r="B193" s="34">
        <v>40</v>
      </c>
      <c r="C193" s="28">
        <v>46130</v>
      </c>
      <c r="D193" s="37" t="s">
        <v>41</v>
      </c>
      <c r="E193" s="43"/>
      <c r="F193" s="28"/>
      <c r="G193" s="44" t="s">
        <v>545</v>
      </c>
      <c r="H193" s="29">
        <v>46128</v>
      </c>
      <c r="I193" s="42" t="s">
        <v>60</v>
      </c>
      <c r="J193" s="34" t="s">
        <v>61</v>
      </c>
      <c r="K193" s="99" t="s">
        <v>546</v>
      </c>
      <c r="L193" s="34">
        <v>84672900</v>
      </c>
      <c r="M193" s="51" t="s">
        <v>42</v>
      </c>
      <c r="N193" s="37" t="s">
        <v>43</v>
      </c>
      <c r="O193" s="34">
        <v>1</v>
      </c>
      <c r="P193" s="34">
        <v>0</v>
      </c>
      <c r="Q193" s="34">
        <v>1</v>
      </c>
      <c r="R193" s="38">
        <v>1675</v>
      </c>
      <c r="S193" s="38">
        <f t="shared" si="17"/>
        <v>1675</v>
      </c>
      <c r="T193" s="39">
        <v>0</v>
      </c>
      <c r="U193" s="39">
        <v>0</v>
      </c>
      <c r="V193" s="40">
        <v>9</v>
      </c>
      <c r="W193" s="40">
        <f t="shared" si="24"/>
        <v>9</v>
      </c>
      <c r="X193" s="40">
        <v>0</v>
      </c>
      <c r="Y193" s="41">
        <f t="shared" si="25"/>
        <v>150.75</v>
      </c>
      <c r="Z193" s="41">
        <f t="shared" si="26"/>
        <v>150.75</v>
      </c>
      <c r="AA193" s="41">
        <v>0</v>
      </c>
      <c r="AB193" s="39">
        <v>0</v>
      </c>
      <c r="AC193" s="49"/>
      <c r="AD193" s="31">
        <f t="shared" si="18"/>
        <v>1976.5</v>
      </c>
      <c r="AE193" s="52" t="s">
        <v>44</v>
      </c>
      <c r="AF193" s="32" t="s">
        <v>547</v>
      </c>
      <c r="AG193" s="33" t="s">
        <v>391</v>
      </c>
      <c r="AH193" s="48">
        <v>46133</v>
      </c>
      <c r="AI193" s="34"/>
      <c r="AJ193" s="34"/>
      <c r="AK193" s="34" t="s">
        <v>112</v>
      </c>
      <c r="AL193" s="34" t="s">
        <v>99</v>
      </c>
      <c r="AM193" s="49"/>
      <c r="AN193" s="35"/>
    </row>
    <row r="194" spans="1:40" s="50" customFormat="1" x14ac:dyDescent="0.25">
      <c r="A194" s="97">
        <v>67</v>
      </c>
      <c r="B194" s="34">
        <v>40</v>
      </c>
      <c r="C194" s="28">
        <v>46130</v>
      </c>
      <c r="D194" s="37" t="s">
        <v>41</v>
      </c>
      <c r="E194" s="43"/>
      <c r="F194" s="28"/>
      <c r="G194" s="44" t="s">
        <v>545</v>
      </c>
      <c r="H194" s="29">
        <v>46128</v>
      </c>
      <c r="I194" s="42" t="s">
        <v>60</v>
      </c>
      <c r="J194" s="34" t="s">
        <v>61</v>
      </c>
      <c r="K194" s="36" t="s">
        <v>548</v>
      </c>
      <c r="L194" s="34">
        <v>84672900</v>
      </c>
      <c r="M194" s="51" t="s">
        <v>42</v>
      </c>
      <c r="N194" s="37" t="s">
        <v>43</v>
      </c>
      <c r="O194" s="34">
        <v>2</v>
      </c>
      <c r="P194" s="34">
        <v>0</v>
      </c>
      <c r="Q194" s="34">
        <v>2</v>
      </c>
      <c r="R194" s="38">
        <v>364.8</v>
      </c>
      <c r="S194" s="38">
        <f t="shared" si="17"/>
        <v>729.6</v>
      </c>
      <c r="T194" s="39">
        <v>0</v>
      </c>
      <c r="U194" s="39">
        <v>0</v>
      </c>
      <c r="V194" s="40">
        <v>9</v>
      </c>
      <c r="W194" s="40">
        <f t="shared" si="24"/>
        <v>9</v>
      </c>
      <c r="X194" s="40">
        <v>0</v>
      </c>
      <c r="Y194" s="41">
        <f t="shared" si="25"/>
        <v>65.664000000000001</v>
      </c>
      <c r="Z194" s="41">
        <f t="shared" si="26"/>
        <v>65.664000000000001</v>
      </c>
      <c r="AA194" s="41">
        <v>0</v>
      </c>
      <c r="AB194" s="39">
        <v>0</v>
      </c>
      <c r="AC194" s="49"/>
      <c r="AD194" s="31">
        <f t="shared" si="18"/>
        <v>860.928</v>
      </c>
      <c r="AE194" s="52" t="s">
        <v>44</v>
      </c>
      <c r="AF194" s="32" t="s">
        <v>547</v>
      </c>
      <c r="AG194" s="33" t="s">
        <v>391</v>
      </c>
      <c r="AH194" s="48">
        <v>46133</v>
      </c>
      <c r="AI194" s="34"/>
      <c r="AJ194" s="34"/>
      <c r="AK194" s="34" t="s">
        <v>112</v>
      </c>
      <c r="AL194" s="34" t="s">
        <v>99</v>
      </c>
      <c r="AM194" s="49"/>
      <c r="AN194" s="35"/>
    </row>
    <row r="195" spans="1:40" s="50" customFormat="1" x14ac:dyDescent="0.25">
      <c r="A195" s="97">
        <v>67</v>
      </c>
      <c r="B195" s="34">
        <v>40</v>
      </c>
      <c r="C195" s="28">
        <v>46130</v>
      </c>
      <c r="D195" s="37" t="s">
        <v>41</v>
      </c>
      <c r="E195" s="43"/>
      <c r="F195" s="28"/>
      <c r="G195" s="44" t="s">
        <v>545</v>
      </c>
      <c r="H195" s="29">
        <v>46128</v>
      </c>
      <c r="I195" s="42" t="s">
        <v>60</v>
      </c>
      <c r="J195" s="34" t="s">
        <v>61</v>
      </c>
      <c r="K195" s="36" t="s">
        <v>549</v>
      </c>
      <c r="L195" s="34">
        <v>90303100</v>
      </c>
      <c r="M195" s="51" t="s">
        <v>42</v>
      </c>
      <c r="N195" s="37" t="s">
        <v>43</v>
      </c>
      <c r="O195" s="34">
        <v>1</v>
      </c>
      <c r="P195" s="34">
        <v>0</v>
      </c>
      <c r="Q195" s="34">
        <v>1</v>
      </c>
      <c r="R195" s="38">
        <v>5500</v>
      </c>
      <c r="S195" s="38">
        <f t="shared" si="17"/>
        <v>5500</v>
      </c>
      <c r="T195" s="39">
        <v>0</v>
      </c>
      <c r="U195" s="39">
        <v>0</v>
      </c>
      <c r="V195" s="40">
        <v>9</v>
      </c>
      <c r="W195" s="40">
        <f t="shared" si="24"/>
        <v>9</v>
      </c>
      <c r="X195" s="40">
        <v>0</v>
      </c>
      <c r="Y195" s="41">
        <f t="shared" si="25"/>
        <v>495</v>
      </c>
      <c r="Z195" s="41">
        <f t="shared" si="26"/>
        <v>495</v>
      </c>
      <c r="AA195" s="41">
        <v>0</v>
      </c>
      <c r="AB195" s="39">
        <v>0</v>
      </c>
      <c r="AC195" s="49"/>
      <c r="AD195" s="31">
        <f t="shared" si="18"/>
        <v>6490</v>
      </c>
      <c r="AE195" s="52" t="s">
        <v>44</v>
      </c>
      <c r="AF195" s="32" t="s">
        <v>547</v>
      </c>
      <c r="AG195" s="33" t="s">
        <v>391</v>
      </c>
      <c r="AH195" s="48">
        <v>46133</v>
      </c>
      <c r="AI195" s="34"/>
      <c r="AJ195" s="34"/>
      <c r="AK195" s="34" t="s">
        <v>112</v>
      </c>
      <c r="AL195" s="34" t="s">
        <v>99</v>
      </c>
      <c r="AM195" s="49"/>
      <c r="AN195" s="35"/>
    </row>
    <row r="196" spans="1:40" s="50" customFormat="1" x14ac:dyDescent="0.25">
      <c r="A196" s="97">
        <v>67</v>
      </c>
      <c r="B196" s="34">
        <v>40</v>
      </c>
      <c r="C196" s="28">
        <v>46130</v>
      </c>
      <c r="D196" s="37" t="s">
        <v>41</v>
      </c>
      <c r="E196" s="43"/>
      <c r="F196" s="28"/>
      <c r="G196" s="44" t="s">
        <v>545</v>
      </c>
      <c r="H196" s="29">
        <v>46128</v>
      </c>
      <c r="I196" s="42" t="s">
        <v>60</v>
      </c>
      <c r="J196" s="34" t="s">
        <v>61</v>
      </c>
      <c r="K196" s="36" t="s">
        <v>550</v>
      </c>
      <c r="L196" s="34">
        <v>68042210</v>
      </c>
      <c r="M196" s="51" t="s">
        <v>42</v>
      </c>
      <c r="N196" s="37" t="s">
        <v>43</v>
      </c>
      <c r="O196" s="34">
        <v>20</v>
      </c>
      <c r="P196" s="34">
        <v>0</v>
      </c>
      <c r="Q196" s="34">
        <v>20</v>
      </c>
      <c r="R196" s="38">
        <v>13</v>
      </c>
      <c r="S196" s="38">
        <f t="shared" si="17"/>
        <v>260</v>
      </c>
      <c r="T196" s="39">
        <v>0</v>
      </c>
      <c r="U196" s="39">
        <v>0</v>
      </c>
      <c r="V196" s="40">
        <v>9</v>
      </c>
      <c r="W196" s="40">
        <f t="shared" si="24"/>
        <v>9</v>
      </c>
      <c r="X196" s="40">
        <v>0</v>
      </c>
      <c r="Y196" s="41">
        <f t="shared" si="25"/>
        <v>23.4</v>
      </c>
      <c r="Z196" s="41">
        <f t="shared" si="26"/>
        <v>23.4</v>
      </c>
      <c r="AA196" s="41">
        <v>0</v>
      </c>
      <c r="AB196" s="39">
        <v>0</v>
      </c>
      <c r="AC196" s="49"/>
      <c r="AD196" s="31">
        <f t="shared" si="18"/>
        <v>306.79999999999995</v>
      </c>
      <c r="AE196" s="52" t="s">
        <v>44</v>
      </c>
      <c r="AF196" s="32" t="s">
        <v>547</v>
      </c>
      <c r="AG196" s="33" t="s">
        <v>391</v>
      </c>
      <c r="AH196" s="48">
        <v>46133</v>
      </c>
      <c r="AI196" s="34"/>
      <c r="AJ196" s="34"/>
      <c r="AK196" s="34" t="s">
        <v>112</v>
      </c>
      <c r="AL196" s="34" t="s">
        <v>99</v>
      </c>
      <c r="AM196" s="49"/>
      <c r="AN196" s="35"/>
    </row>
    <row r="197" spans="1:40" s="50" customFormat="1" x14ac:dyDescent="0.25">
      <c r="A197" s="97">
        <v>67</v>
      </c>
      <c r="B197" s="34">
        <v>40</v>
      </c>
      <c r="C197" s="28">
        <v>46130</v>
      </c>
      <c r="D197" s="37" t="s">
        <v>41</v>
      </c>
      <c r="E197" s="43"/>
      <c r="F197" s="28"/>
      <c r="G197" s="44" t="s">
        <v>545</v>
      </c>
      <c r="H197" s="29">
        <v>46128</v>
      </c>
      <c r="I197" s="42" t="s">
        <v>60</v>
      </c>
      <c r="J197" s="34" t="s">
        <v>61</v>
      </c>
      <c r="K197" s="36" t="s">
        <v>551</v>
      </c>
      <c r="L197" s="34">
        <v>82042000</v>
      </c>
      <c r="M197" s="51" t="s">
        <v>42</v>
      </c>
      <c r="N197" s="37" t="s">
        <v>43</v>
      </c>
      <c r="O197" s="34">
        <v>2</v>
      </c>
      <c r="P197" s="34">
        <v>0</v>
      </c>
      <c r="Q197" s="34">
        <v>2</v>
      </c>
      <c r="R197" s="38">
        <v>548.73</v>
      </c>
      <c r="S197" s="38">
        <f t="shared" ref="S197:S260" si="27">Q197*R197</f>
        <v>1097.46</v>
      </c>
      <c r="T197" s="39">
        <v>0</v>
      </c>
      <c r="U197" s="39">
        <v>0</v>
      </c>
      <c r="V197" s="40">
        <v>9</v>
      </c>
      <c r="W197" s="40">
        <f t="shared" si="24"/>
        <v>9</v>
      </c>
      <c r="X197" s="40">
        <v>0</v>
      </c>
      <c r="Y197" s="41">
        <f t="shared" si="25"/>
        <v>98.7714</v>
      </c>
      <c r="Z197" s="41">
        <f t="shared" si="26"/>
        <v>98.7714</v>
      </c>
      <c r="AA197" s="41">
        <v>0</v>
      </c>
      <c r="AB197" s="39">
        <v>0</v>
      </c>
      <c r="AC197" s="49"/>
      <c r="AD197" s="31">
        <f t="shared" ref="AD197:AD260" si="28">S197+T197+U197+Y197+Z197+AA197+AB197</f>
        <v>1295.0028000000002</v>
      </c>
      <c r="AE197" s="52" t="s">
        <v>44</v>
      </c>
      <c r="AF197" s="32" t="s">
        <v>547</v>
      </c>
      <c r="AG197" s="33" t="s">
        <v>391</v>
      </c>
      <c r="AH197" s="48">
        <v>46133</v>
      </c>
      <c r="AI197" s="34"/>
      <c r="AJ197" s="34"/>
      <c r="AK197" s="34" t="s">
        <v>112</v>
      </c>
      <c r="AL197" s="34" t="s">
        <v>99</v>
      </c>
      <c r="AM197" s="49"/>
      <c r="AN197" s="35"/>
    </row>
    <row r="198" spans="1:40" s="50" customFormat="1" x14ac:dyDescent="0.25">
      <c r="A198" s="97">
        <v>67</v>
      </c>
      <c r="B198" s="34">
        <v>40</v>
      </c>
      <c r="C198" s="28">
        <v>46130</v>
      </c>
      <c r="D198" s="37" t="s">
        <v>41</v>
      </c>
      <c r="E198" s="43"/>
      <c r="F198" s="28"/>
      <c r="G198" s="44" t="s">
        <v>545</v>
      </c>
      <c r="H198" s="29">
        <v>46128</v>
      </c>
      <c r="I198" s="42" t="s">
        <v>60</v>
      </c>
      <c r="J198" s="34" t="s">
        <v>61</v>
      </c>
      <c r="K198" s="36" t="s">
        <v>552</v>
      </c>
      <c r="L198" s="34">
        <v>82079090</v>
      </c>
      <c r="M198" s="51" t="s">
        <v>42</v>
      </c>
      <c r="N198" s="37" t="s">
        <v>43</v>
      </c>
      <c r="O198" s="34">
        <v>1</v>
      </c>
      <c r="P198" s="34">
        <v>0</v>
      </c>
      <c r="Q198" s="34">
        <v>1</v>
      </c>
      <c r="R198" s="38">
        <v>817.05</v>
      </c>
      <c r="S198" s="38">
        <f t="shared" si="27"/>
        <v>817.05</v>
      </c>
      <c r="T198" s="39">
        <v>0</v>
      </c>
      <c r="U198" s="39">
        <v>0</v>
      </c>
      <c r="V198" s="40">
        <v>9</v>
      </c>
      <c r="W198" s="40">
        <f t="shared" si="24"/>
        <v>9</v>
      </c>
      <c r="X198" s="40">
        <v>0</v>
      </c>
      <c r="Y198" s="41">
        <f t="shared" si="25"/>
        <v>73.534499999999994</v>
      </c>
      <c r="Z198" s="41">
        <f t="shared" si="26"/>
        <v>73.534499999999994</v>
      </c>
      <c r="AA198" s="41">
        <v>0</v>
      </c>
      <c r="AB198" s="39">
        <v>0</v>
      </c>
      <c r="AC198" s="49"/>
      <c r="AD198" s="31">
        <f t="shared" si="28"/>
        <v>964.11899999999991</v>
      </c>
      <c r="AE198" s="52" t="s">
        <v>44</v>
      </c>
      <c r="AF198" s="32" t="s">
        <v>547</v>
      </c>
      <c r="AG198" s="33" t="s">
        <v>391</v>
      </c>
      <c r="AH198" s="48">
        <v>46133</v>
      </c>
      <c r="AI198" s="34"/>
      <c r="AJ198" s="34"/>
      <c r="AK198" s="34" t="s">
        <v>112</v>
      </c>
      <c r="AL198" s="34" t="s">
        <v>99</v>
      </c>
      <c r="AM198" s="49"/>
      <c r="AN198" s="35"/>
    </row>
    <row r="199" spans="1:40" s="50" customFormat="1" x14ac:dyDescent="0.25">
      <c r="A199" s="97">
        <v>67</v>
      </c>
      <c r="B199" s="34">
        <v>40</v>
      </c>
      <c r="C199" s="28">
        <v>46130</v>
      </c>
      <c r="D199" s="37" t="s">
        <v>41</v>
      </c>
      <c r="E199" s="43"/>
      <c r="F199" s="28"/>
      <c r="G199" s="44" t="s">
        <v>545</v>
      </c>
      <c r="H199" s="29">
        <v>46128</v>
      </c>
      <c r="I199" s="42" t="s">
        <v>60</v>
      </c>
      <c r="J199" s="34" t="s">
        <v>61</v>
      </c>
      <c r="K199" s="36" t="s">
        <v>553</v>
      </c>
      <c r="L199" s="34">
        <v>82081000</v>
      </c>
      <c r="M199" s="51" t="s">
        <v>42</v>
      </c>
      <c r="N199" s="37" t="s">
        <v>43</v>
      </c>
      <c r="O199" s="34">
        <v>50</v>
      </c>
      <c r="P199" s="34">
        <v>0</v>
      </c>
      <c r="Q199" s="34">
        <v>50</v>
      </c>
      <c r="R199" s="38">
        <v>13.04</v>
      </c>
      <c r="S199" s="38">
        <f t="shared" si="27"/>
        <v>652</v>
      </c>
      <c r="T199" s="39">
        <v>0</v>
      </c>
      <c r="U199" s="39">
        <v>0</v>
      </c>
      <c r="V199" s="40">
        <v>9</v>
      </c>
      <c r="W199" s="40">
        <f t="shared" si="24"/>
        <v>9</v>
      </c>
      <c r="X199" s="40">
        <v>0</v>
      </c>
      <c r="Y199" s="41">
        <f t="shared" si="25"/>
        <v>58.68</v>
      </c>
      <c r="Z199" s="41">
        <f t="shared" si="26"/>
        <v>58.68</v>
      </c>
      <c r="AA199" s="41">
        <v>0</v>
      </c>
      <c r="AB199" s="39">
        <v>0</v>
      </c>
      <c r="AC199" s="49"/>
      <c r="AD199" s="31">
        <f t="shared" si="28"/>
        <v>769.3599999999999</v>
      </c>
      <c r="AE199" s="52" t="s">
        <v>44</v>
      </c>
      <c r="AF199" s="32" t="s">
        <v>547</v>
      </c>
      <c r="AG199" s="33" t="s">
        <v>391</v>
      </c>
      <c r="AH199" s="48">
        <v>46133</v>
      </c>
      <c r="AI199" s="34"/>
      <c r="AJ199" s="34"/>
      <c r="AK199" s="34" t="s">
        <v>112</v>
      </c>
      <c r="AL199" s="34" t="s">
        <v>99</v>
      </c>
      <c r="AM199" s="49"/>
      <c r="AN199" s="35"/>
    </row>
    <row r="200" spans="1:40" s="50" customFormat="1" x14ac:dyDescent="0.25">
      <c r="A200" s="97">
        <v>68</v>
      </c>
      <c r="B200" s="34">
        <v>41</v>
      </c>
      <c r="C200" s="28">
        <v>46130</v>
      </c>
      <c r="D200" s="37" t="s">
        <v>41</v>
      </c>
      <c r="E200" s="43"/>
      <c r="F200" s="28"/>
      <c r="G200" s="44" t="s">
        <v>554</v>
      </c>
      <c r="H200" s="29">
        <v>46128</v>
      </c>
      <c r="I200" s="42" t="s">
        <v>60</v>
      </c>
      <c r="J200" s="34" t="s">
        <v>61</v>
      </c>
      <c r="K200" s="36" t="s">
        <v>440</v>
      </c>
      <c r="L200" s="34"/>
      <c r="M200" s="51" t="s">
        <v>42</v>
      </c>
      <c r="N200" s="37" t="s">
        <v>43</v>
      </c>
      <c r="O200" s="57">
        <v>1</v>
      </c>
      <c r="P200" s="34">
        <v>0</v>
      </c>
      <c r="Q200" s="57">
        <v>1</v>
      </c>
      <c r="R200" s="54">
        <v>179.85</v>
      </c>
      <c r="S200" s="38">
        <f t="shared" si="27"/>
        <v>179.85</v>
      </c>
      <c r="T200" s="39">
        <v>0</v>
      </c>
      <c r="U200" s="39">
        <v>0</v>
      </c>
      <c r="V200" s="40">
        <v>9</v>
      </c>
      <c r="W200" s="40">
        <f t="shared" si="24"/>
        <v>9</v>
      </c>
      <c r="X200" s="40">
        <v>0</v>
      </c>
      <c r="Y200" s="41">
        <f t="shared" si="25"/>
        <v>16.186499999999999</v>
      </c>
      <c r="Z200" s="41">
        <f t="shared" si="26"/>
        <v>16.186499999999999</v>
      </c>
      <c r="AA200" s="41">
        <v>0</v>
      </c>
      <c r="AB200" s="39">
        <v>0</v>
      </c>
      <c r="AC200" s="49"/>
      <c r="AD200" s="31">
        <f t="shared" si="28"/>
        <v>212.22299999999998</v>
      </c>
      <c r="AE200" s="52" t="s">
        <v>44</v>
      </c>
      <c r="AF200" s="32" t="s">
        <v>555</v>
      </c>
      <c r="AG200" s="110" t="s">
        <v>119</v>
      </c>
      <c r="AH200" s="48">
        <v>46133</v>
      </c>
      <c r="AI200" s="34"/>
      <c r="AJ200" s="34"/>
      <c r="AK200" s="34" t="s">
        <v>112</v>
      </c>
      <c r="AL200" s="34" t="s">
        <v>58</v>
      </c>
      <c r="AM200" s="49"/>
      <c r="AN200" s="35">
        <v>9</v>
      </c>
    </row>
    <row r="201" spans="1:40" s="50" customFormat="1" x14ac:dyDescent="0.25">
      <c r="A201" s="97">
        <v>68</v>
      </c>
      <c r="B201" s="34">
        <v>41</v>
      </c>
      <c r="C201" s="28">
        <v>46130</v>
      </c>
      <c r="D201" s="37" t="s">
        <v>41</v>
      </c>
      <c r="E201" s="43"/>
      <c r="F201" s="28"/>
      <c r="G201" s="44" t="s">
        <v>554</v>
      </c>
      <c r="H201" s="29">
        <v>46128</v>
      </c>
      <c r="I201" s="42" t="s">
        <v>60</v>
      </c>
      <c r="J201" s="34" t="s">
        <v>61</v>
      </c>
      <c r="K201" s="36" t="s">
        <v>441</v>
      </c>
      <c r="L201" s="34"/>
      <c r="M201" s="51" t="s">
        <v>42</v>
      </c>
      <c r="N201" s="37" t="s">
        <v>43</v>
      </c>
      <c r="O201" s="57">
        <v>1</v>
      </c>
      <c r="P201" s="34">
        <v>0</v>
      </c>
      <c r="Q201" s="57">
        <v>1</v>
      </c>
      <c r="R201" s="54">
        <v>247.5</v>
      </c>
      <c r="S201" s="38">
        <f t="shared" si="27"/>
        <v>247.5</v>
      </c>
      <c r="T201" s="39">
        <v>0</v>
      </c>
      <c r="U201" s="39">
        <v>0</v>
      </c>
      <c r="V201" s="40">
        <v>9</v>
      </c>
      <c r="W201" s="40">
        <f t="shared" si="24"/>
        <v>9</v>
      </c>
      <c r="X201" s="40">
        <v>0</v>
      </c>
      <c r="Y201" s="41">
        <f t="shared" si="25"/>
        <v>22.274999999999999</v>
      </c>
      <c r="Z201" s="41">
        <f t="shared" si="26"/>
        <v>22.274999999999999</v>
      </c>
      <c r="AA201" s="41">
        <v>0</v>
      </c>
      <c r="AB201" s="39">
        <v>0</v>
      </c>
      <c r="AC201" s="49"/>
      <c r="AD201" s="31">
        <f t="shared" si="28"/>
        <v>292.04999999999995</v>
      </c>
      <c r="AE201" s="52" t="s">
        <v>44</v>
      </c>
      <c r="AF201" s="32" t="s">
        <v>555</v>
      </c>
      <c r="AG201" s="110" t="s">
        <v>119</v>
      </c>
      <c r="AH201" s="48">
        <v>46133</v>
      </c>
      <c r="AI201" s="34"/>
      <c r="AJ201" s="34"/>
      <c r="AK201" s="34" t="s">
        <v>112</v>
      </c>
      <c r="AL201" s="34" t="s">
        <v>58</v>
      </c>
      <c r="AM201" s="49"/>
      <c r="AN201" s="35">
        <v>9</v>
      </c>
    </row>
    <row r="202" spans="1:40" s="50" customFormat="1" x14ac:dyDescent="0.25">
      <c r="A202" s="97">
        <v>68</v>
      </c>
      <c r="B202" s="34">
        <v>41</v>
      </c>
      <c r="C202" s="28">
        <v>46130</v>
      </c>
      <c r="D202" s="37" t="s">
        <v>41</v>
      </c>
      <c r="E202" s="43"/>
      <c r="F202" s="28"/>
      <c r="G202" s="44" t="s">
        <v>554</v>
      </c>
      <c r="H202" s="29">
        <v>46128</v>
      </c>
      <c r="I202" s="42" t="s">
        <v>60</v>
      </c>
      <c r="J202" s="34" t="s">
        <v>61</v>
      </c>
      <c r="K202" s="36" t="s">
        <v>443</v>
      </c>
      <c r="L202" s="34"/>
      <c r="M202" s="51" t="s">
        <v>42</v>
      </c>
      <c r="N202" s="37" t="s">
        <v>43</v>
      </c>
      <c r="O202" s="57">
        <v>10</v>
      </c>
      <c r="P202" s="34">
        <v>0</v>
      </c>
      <c r="Q202" s="57">
        <v>10</v>
      </c>
      <c r="R202" s="54">
        <v>1075</v>
      </c>
      <c r="S202" s="38">
        <f t="shared" si="27"/>
        <v>10750</v>
      </c>
      <c r="T202" s="39">
        <v>0</v>
      </c>
      <c r="U202" s="39">
        <v>0</v>
      </c>
      <c r="V202" s="40">
        <v>9</v>
      </c>
      <c r="W202" s="40">
        <f t="shared" si="24"/>
        <v>9</v>
      </c>
      <c r="X202" s="40">
        <v>0</v>
      </c>
      <c r="Y202" s="41">
        <f t="shared" si="25"/>
        <v>967.5</v>
      </c>
      <c r="Z202" s="41">
        <f t="shared" si="26"/>
        <v>967.5</v>
      </c>
      <c r="AA202" s="41">
        <v>0</v>
      </c>
      <c r="AB202" s="39">
        <v>0</v>
      </c>
      <c r="AC202" s="49"/>
      <c r="AD202" s="31">
        <f t="shared" si="28"/>
        <v>12685</v>
      </c>
      <c r="AE202" s="52" t="s">
        <v>44</v>
      </c>
      <c r="AF202" s="32" t="s">
        <v>555</v>
      </c>
      <c r="AG202" s="110" t="s">
        <v>119</v>
      </c>
      <c r="AH202" s="48">
        <v>46133</v>
      </c>
      <c r="AI202" s="34"/>
      <c r="AJ202" s="34"/>
      <c r="AK202" s="34" t="s">
        <v>112</v>
      </c>
      <c r="AL202" s="34" t="s">
        <v>58</v>
      </c>
      <c r="AM202" s="49"/>
      <c r="AN202" s="35">
        <v>9</v>
      </c>
    </row>
    <row r="203" spans="1:40" s="50" customFormat="1" x14ac:dyDescent="0.25">
      <c r="A203" s="97">
        <v>68</v>
      </c>
      <c r="B203" s="34">
        <v>41</v>
      </c>
      <c r="C203" s="28">
        <v>46130</v>
      </c>
      <c r="D203" s="37" t="s">
        <v>41</v>
      </c>
      <c r="E203" s="43"/>
      <c r="F203" s="28"/>
      <c r="G203" s="44" t="s">
        <v>554</v>
      </c>
      <c r="H203" s="29">
        <v>46128</v>
      </c>
      <c r="I203" s="42" t="s">
        <v>60</v>
      </c>
      <c r="J203" s="34" t="s">
        <v>61</v>
      </c>
      <c r="K203" s="36" t="s">
        <v>102</v>
      </c>
      <c r="L203" s="34"/>
      <c r="M203" s="51" t="s">
        <v>42</v>
      </c>
      <c r="N203" s="37" t="s">
        <v>43</v>
      </c>
      <c r="O203" s="57">
        <v>100</v>
      </c>
      <c r="P203" s="34">
        <v>0</v>
      </c>
      <c r="Q203" s="57">
        <v>100</v>
      </c>
      <c r="R203" s="54">
        <v>30</v>
      </c>
      <c r="S203" s="38">
        <f t="shared" si="27"/>
        <v>3000</v>
      </c>
      <c r="T203" s="39">
        <v>0</v>
      </c>
      <c r="U203" s="39">
        <v>0</v>
      </c>
      <c r="V203" s="40">
        <v>9</v>
      </c>
      <c r="W203" s="40">
        <f t="shared" si="24"/>
        <v>9</v>
      </c>
      <c r="X203" s="40">
        <v>0</v>
      </c>
      <c r="Y203" s="41">
        <f t="shared" si="25"/>
        <v>270</v>
      </c>
      <c r="Z203" s="41">
        <f t="shared" si="26"/>
        <v>270</v>
      </c>
      <c r="AA203" s="41">
        <v>0</v>
      </c>
      <c r="AB203" s="39">
        <v>0</v>
      </c>
      <c r="AC203" s="49"/>
      <c r="AD203" s="31">
        <f t="shared" si="28"/>
        <v>3540</v>
      </c>
      <c r="AE203" s="52" t="s">
        <v>44</v>
      </c>
      <c r="AF203" s="32" t="s">
        <v>555</v>
      </c>
      <c r="AG203" s="110" t="s">
        <v>119</v>
      </c>
      <c r="AH203" s="48">
        <v>46133</v>
      </c>
      <c r="AI203" s="34"/>
      <c r="AJ203" s="34"/>
      <c r="AK203" s="34" t="s">
        <v>112</v>
      </c>
      <c r="AL203" s="34" t="s">
        <v>58</v>
      </c>
      <c r="AM203" s="49"/>
      <c r="AN203" s="35">
        <v>9</v>
      </c>
    </row>
    <row r="204" spans="1:40" s="50" customFormat="1" x14ac:dyDescent="0.25">
      <c r="A204" s="97">
        <v>68</v>
      </c>
      <c r="B204" s="34">
        <v>41</v>
      </c>
      <c r="C204" s="28">
        <v>46130</v>
      </c>
      <c r="D204" s="37" t="s">
        <v>41</v>
      </c>
      <c r="E204" s="43"/>
      <c r="F204" s="28"/>
      <c r="G204" s="44" t="s">
        <v>554</v>
      </c>
      <c r="H204" s="29">
        <v>46128</v>
      </c>
      <c r="I204" s="42" t="s">
        <v>60</v>
      </c>
      <c r="J204" s="34" t="s">
        <v>61</v>
      </c>
      <c r="K204" s="36" t="s">
        <v>271</v>
      </c>
      <c r="L204" s="34"/>
      <c r="M204" s="51" t="s">
        <v>42</v>
      </c>
      <c r="N204" s="37" t="s">
        <v>43</v>
      </c>
      <c r="O204" s="57">
        <v>3</v>
      </c>
      <c r="P204" s="34">
        <v>0</v>
      </c>
      <c r="Q204" s="57">
        <v>3</v>
      </c>
      <c r="R204" s="54">
        <v>3225</v>
      </c>
      <c r="S204" s="38">
        <f t="shared" si="27"/>
        <v>9675</v>
      </c>
      <c r="T204" s="39">
        <v>0</v>
      </c>
      <c r="U204" s="39">
        <v>0</v>
      </c>
      <c r="V204" s="40">
        <v>9</v>
      </c>
      <c r="W204" s="40">
        <f t="shared" si="24"/>
        <v>9</v>
      </c>
      <c r="X204" s="40">
        <v>0</v>
      </c>
      <c r="Y204" s="41">
        <f t="shared" si="25"/>
        <v>870.75</v>
      </c>
      <c r="Z204" s="41">
        <f t="shared" si="26"/>
        <v>870.75</v>
      </c>
      <c r="AA204" s="41">
        <v>0</v>
      </c>
      <c r="AB204" s="39">
        <v>0</v>
      </c>
      <c r="AC204" s="49"/>
      <c r="AD204" s="31">
        <f t="shared" si="28"/>
        <v>11416.5</v>
      </c>
      <c r="AE204" s="52" t="s">
        <v>44</v>
      </c>
      <c r="AF204" s="32" t="s">
        <v>555</v>
      </c>
      <c r="AG204" s="110" t="s">
        <v>119</v>
      </c>
      <c r="AH204" s="48">
        <v>46133</v>
      </c>
      <c r="AI204" s="34"/>
      <c r="AJ204" s="34"/>
      <c r="AK204" s="34" t="s">
        <v>112</v>
      </c>
      <c r="AL204" s="34" t="s">
        <v>58</v>
      </c>
      <c r="AM204" s="49"/>
      <c r="AN204" s="35">
        <v>9</v>
      </c>
    </row>
    <row r="205" spans="1:40" s="50" customFormat="1" x14ac:dyDescent="0.25">
      <c r="A205" s="97">
        <v>68</v>
      </c>
      <c r="B205" s="34">
        <v>41</v>
      </c>
      <c r="C205" s="28">
        <v>46130</v>
      </c>
      <c r="D205" s="37" t="s">
        <v>41</v>
      </c>
      <c r="E205" s="43"/>
      <c r="F205" s="28"/>
      <c r="G205" s="44" t="s">
        <v>554</v>
      </c>
      <c r="H205" s="29">
        <v>46128</v>
      </c>
      <c r="I205" s="42" t="s">
        <v>60</v>
      </c>
      <c r="J205" s="34" t="s">
        <v>61</v>
      </c>
      <c r="K205" s="36" t="s">
        <v>446</v>
      </c>
      <c r="L205" s="34"/>
      <c r="M205" s="51" t="s">
        <v>42</v>
      </c>
      <c r="N205" s="37" t="s">
        <v>43</v>
      </c>
      <c r="O205" s="57">
        <v>1</v>
      </c>
      <c r="P205" s="34">
        <v>0</v>
      </c>
      <c r="Q205" s="57">
        <v>1</v>
      </c>
      <c r="R205" s="54">
        <v>387.45</v>
      </c>
      <c r="S205" s="38">
        <f t="shared" si="27"/>
        <v>387.45</v>
      </c>
      <c r="T205" s="39">
        <v>0</v>
      </c>
      <c r="U205" s="39">
        <v>0</v>
      </c>
      <c r="V205" s="40">
        <v>9</v>
      </c>
      <c r="W205" s="40">
        <f t="shared" si="24"/>
        <v>9</v>
      </c>
      <c r="X205" s="40">
        <v>0</v>
      </c>
      <c r="Y205" s="41">
        <f t="shared" si="25"/>
        <v>34.8705</v>
      </c>
      <c r="Z205" s="41">
        <f t="shared" si="26"/>
        <v>34.8705</v>
      </c>
      <c r="AA205" s="41">
        <v>0</v>
      </c>
      <c r="AB205" s="39">
        <v>0</v>
      </c>
      <c r="AC205" s="49"/>
      <c r="AD205" s="31">
        <f t="shared" si="28"/>
        <v>457.19099999999997</v>
      </c>
      <c r="AE205" s="52" t="s">
        <v>44</v>
      </c>
      <c r="AF205" s="32" t="s">
        <v>555</v>
      </c>
      <c r="AG205" s="110" t="s">
        <v>119</v>
      </c>
      <c r="AH205" s="48">
        <v>46133</v>
      </c>
      <c r="AI205" s="34"/>
      <c r="AJ205" s="34"/>
      <c r="AK205" s="34" t="s">
        <v>112</v>
      </c>
      <c r="AL205" s="34" t="s">
        <v>58</v>
      </c>
      <c r="AM205" s="49"/>
      <c r="AN205" s="35">
        <v>9</v>
      </c>
    </row>
    <row r="206" spans="1:40" s="50" customFormat="1" x14ac:dyDescent="0.25">
      <c r="A206" s="97">
        <v>68</v>
      </c>
      <c r="B206" s="34">
        <v>41</v>
      </c>
      <c r="C206" s="28">
        <v>46130</v>
      </c>
      <c r="D206" s="37" t="s">
        <v>41</v>
      </c>
      <c r="E206" s="43"/>
      <c r="F206" s="28"/>
      <c r="G206" s="44" t="s">
        <v>554</v>
      </c>
      <c r="H206" s="29">
        <v>46128</v>
      </c>
      <c r="I206" s="42" t="s">
        <v>60</v>
      </c>
      <c r="J206" s="34" t="s">
        <v>61</v>
      </c>
      <c r="K206" s="36" t="s">
        <v>447</v>
      </c>
      <c r="L206" s="34"/>
      <c r="M206" s="51" t="s">
        <v>42</v>
      </c>
      <c r="N206" s="37" t="s">
        <v>64</v>
      </c>
      <c r="O206" s="57">
        <v>1</v>
      </c>
      <c r="P206" s="34">
        <v>0</v>
      </c>
      <c r="Q206" s="57">
        <v>1</v>
      </c>
      <c r="R206" s="54">
        <v>274.05</v>
      </c>
      <c r="S206" s="38">
        <f t="shared" si="27"/>
        <v>274.05</v>
      </c>
      <c r="T206" s="39">
        <v>0</v>
      </c>
      <c r="U206" s="39">
        <v>0</v>
      </c>
      <c r="V206" s="40">
        <v>9</v>
      </c>
      <c r="W206" s="40">
        <f t="shared" si="24"/>
        <v>9</v>
      </c>
      <c r="X206" s="40">
        <v>0</v>
      </c>
      <c r="Y206" s="41">
        <f t="shared" si="25"/>
        <v>24.6645</v>
      </c>
      <c r="Z206" s="41">
        <f t="shared" si="26"/>
        <v>24.6645</v>
      </c>
      <c r="AA206" s="41">
        <v>0</v>
      </c>
      <c r="AB206" s="39">
        <v>0</v>
      </c>
      <c r="AC206" s="49"/>
      <c r="AD206" s="31">
        <f t="shared" si="28"/>
        <v>323.37899999999996</v>
      </c>
      <c r="AE206" s="52" t="s">
        <v>44</v>
      </c>
      <c r="AF206" s="32" t="s">
        <v>555</v>
      </c>
      <c r="AG206" s="110" t="s">
        <v>119</v>
      </c>
      <c r="AH206" s="48">
        <v>46133</v>
      </c>
      <c r="AI206" s="34"/>
      <c r="AJ206" s="34"/>
      <c r="AK206" s="34" t="s">
        <v>112</v>
      </c>
      <c r="AL206" s="34" t="s">
        <v>58</v>
      </c>
      <c r="AM206" s="49"/>
      <c r="AN206" s="35">
        <v>9</v>
      </c>
    </row>
    <row r="207" spans="1:40" s="50" customFormat="1" x14ac:dyDescent="0.25">
      <c r="A207" s="97">
        <v>68</v>
      </c>
      <c r="B207" s="34">
        <v>41</v>
      </c>
      <c r="C207" s="28">
        <v>46130</v>
      </c>
      <c r="D207" s="37" t="s">
        <v>41</v>
      </c>
      <c r="E207" s="43"/>
      <c r="F207" s="28"/>
      <c r="G207" s="44" t="s">
        <v>554</v>
      </c>
      <c r="H207" s="29">
        <v>46128</v>
      </c>
      <c r="I207" s="42" t="s">
        <v>60</v>
      </c>
      <c r="J207" s="34" t="s">
        <v>61</v>
      </c>
      <c r="K207" s="36" t="s">
        <v>448</v>
      </c>
      <c r="L207" s="34"/>
      <c r="M207" s="51" t="s">
        <v>42</v>
      </c>
      <c r="N207" s="37" t="s">
        <v>43</v>
      </c>
      <c r="O207" s="57">
        <v>1</v>
      </c>
      <c r="P207" s="34">
        <v>0</v>
      </c>
      <c r="Q207" s="57">
        <v>1</v>
      </c>
      <c r="R207" s="54">
        <v>3025</v>
      </c>
      <c r="S207" s="38">
        <f t="shared" si="27"/>
        <v>3025</v>
      </c>
      <c r="T207" s="39">
        <v>0</v>
      </c>
      <c r="U207" s="39">
        <v>0</v>
      </c>
      <c r="V207" s="40">
        <v>9</v>
      </c>
      <c r="W207" s="40">
        <f t="shared" si="24"/>
        <v>9</v>
      </c>
      <c r="X207" s="40">
        <v>0</v>
      </c>
      <c r="Y207" s="41">
        <f t="shared" si="25"/>
        <v>272.25</v>
      </c>
      <c r="Z207" s="41">
        <f t="shared" si="26"/>
        <v>272.25</v>
      </c>
      <c r="AA207" s="41">
        <v>0</v>
      </c>
      <c r="AB207" s="39">
        <v>0</v>
      </c>
      <c r="AC207" s="49"/>
      <c r="AD207" s="31">
        <f t="shared" si="28"/>
        <v>3569.5</v>
      </c>
      <c r="AE207" s="52" t="s">
        <v>44</v>
      </c>
      <c r="AF207" s="32" t="s">
        <v>555</v>
      </c>
      <c r="AG207" s="110" t="s">
        <v>119</v>
      </c>
      <c r="AH207" s="48">
        <v>46133</v>
      </c>
      <c r="AI207" s="34"/>
      <c r="AJ207" s="34"/>
      <c r="AK207" s="34" t="s">
        <v>112</v>
      </c>
      <c r="AL207" s="34" t="s">
        <v>58</v>
      </c>
      <c r="AM207" s="49"/>
      <c r="AN207" s="35">
        <v>9</v>
      </c>
    </row>
    <row r="208" spans="1:40" s="50" customFormat="1" x14ac:dyDescent="0.25">
      <c r="A208" s="97">
        <v>68</v>
      </c>
      <c r="B208" s="34">
        <v>41</v>
      </c>
      <c r="C208" s="28">
        <v>46130</v>
      </c>
      <c r="D208" s="37" t="s">
        <v>41</v>
      </c>
      <c r="E208" s="43"/>
      <c r="F208" s="28"/>
      <c r="G208" s="44" t="s">
        <v>554</v>
      </c>
      <c r="H208" s="29">
        <v>46128</v>
      </c>
      <c r="I208" s="42" t="s">
        <v>60</v>
      </c>
      <c r="J208" s="34" t="s">
        <v>61</v>
      </c>
      <c r="K208" s="36" t="s">
        <v>556</v>
      </c>
      <c r="L208" s="34"/>
      <c r="M208" s="51" t="s">
        <v>42</v>
      </c>
      <c r="N208" s="37" t="s">
        <v>43</v>
      </c>
      <c r="O208" s="57">
        <v>1</v>
      </c>
      <c r="P208" s="34">
        <v>0</v>
      </c>
      <c r="Q208" s="57">
        <v>1</v>
      </c>
      <c r="R208" s="54">
        <v>20825</v>
      </c>
      <c r="S208" s="38">
        <f t="shared" si="27"/>
        <v>20825</v>
      </c>
      <c r="T208" s="39">
        <v>0</v>
      </c>
      <c r="U208" s="39">
        <v>0</v>
      </c>
      <c r="V208" s="40">
        <v>9</v>
      </c>
      <c r="W208" s="40">
        <f t="shared" si="24"/>
        <v>9</v>
      </c>
      <c r="X208" s="40">
        <v>0</v>
      </c>
      <c r="Y208" s="41">
        <f t="shared" si="25"/>
        <v>1874.25</v>
      </c>
      <c r="Z208" s="41">
        <f t="shared" si="26"/>
        <v>1874.25</v>
      </c>
      <c r="AA208" s="41">
        <v>0</v>
      </c>
      <c r="AB208" s="39">
        <v>0</v>
      </c>
      <c r="AC208" s="49"/>
      <c r="AD208" s="31">
        <f t="shared" si="28"/>
        <v>24573.5</v>
      </c>
      <c r="AE208" s="52" t="s">
        <v>44</v>
      </c>
      <c r="AF208" s="32" t="s">
        <v>555</v>
      </c>
      <c r="AG208" s="110" t="s">
        <v>119</v>
      </c>
      <c r="AH208" s="48">
        <v>46133</v>
      </c>
      <c r="AI208" s="34"/>
      <c r="AJ208" s="34"/>
      <c r="AK208" s="34" t="s">
        <v>112</v>
      </c>
      <c r="AL208" s="34" t="s">
        <v>56</v>
      </c>
      <c r="AM208" s="49"/>
      <c r="AN208" s="35">
        <v>9</v>
      </c>
    </row>
    <row r="209" spans="1:40" s="50" customFormat="1" x14ac:dyDescent="0.25">
      <c r="A209" s="97">
        <v>68</v>
      </c>
      <c r="B209" s="34">
        <v>41</v>
      </c>
      <c r="C209" s="28">
        <v>46130</v>
      </c>
      <c r="D209" s="37" t="s">
        <v>41</v>
      </c>
      <c r="E209" s="43"/>
      <c r="F209" s="28"/>
      <c r="G209" s="44" t="s">
        <v>554</v>
      </c>
      <c r="H209" s="29">
        <v>46128</v>
      </c>
      <c r="I209" s="42" t="s">
        <v>60</v>
      </c>
      <c r="J209" s="34" t="s">
        <v>61</v>
      </c>
      <c r="K209" s="36" t="s">
        <v>557</v>
      </c>
      <c r="L209" s="34"/>
      <c r="M209" s="51" t="s">
        <v>42</v>
      </c>
      <c r="N209" s="37" t="s">
        <v>43</v>
      </c>
      <c r="O209" s="57">
        <v>1</v>
      </c>
      <c r="P209" s="34">
        <v>0</v>
      </c>
      <c r="Q209" s="57">
        <v>1</v>
      </c>
      <c r="R209" s="54">
        <v>22455</v>
      </c>
      <c r="S209" s="38">
        <f t="shared" si="27"/>
        <v>22455</v>
      </c>
      <c r="T209" s="39">
        <v>0</v>
      </c>
      <c r="U209" s="39">
        <v>0</v>
      </c>
      <c r="V209" s="40">
        <v>9</v>
      </c>
      <c r="W209" s="40">
        <f t="shared" si="24"/>
        <v>9</v>
      </c>
      <c r="X209" s="40">
        <v>0</v>
      </c>
      <c r="Y209" s="41">
        <f t="shared" si="25"/>
        <v>2020.9499999999998</v>
      </c>
      <c r="Z209" s="41">
        <f t="shared" si="26"/>
        <v>2020.9499999999998</v>
      </c>
      <c r="AA209" s="41">
        <v>0</v>
      </c>
      <c r="AB209" s="39">
        <v>0</v>
      </c>
      <c r="AC209" s="49"/>
      <c r="AD209" s="31">
        <f t="shared" si="28"/>
        <v>26496.9</v>
      </c>
      <c r="AE209" s="52" t="s">
        <v>44</v>
      </c>
      <c r="AF209" s="32" t="s">
        <v>555</v>
      </c>
      <c r="AG209" s="110" t="s">
        <v>119</v>
      </c>
      <c r="AH209" s="48">
        <v>46133</v>
      </c>
      <c r="AI209" s="34"/>
      <c r="AJ209" s="34"/>
      <c r="AK209" s="34" t="s">
        <v>112</v>
      </c>
      <c r="AL209" s="34" t="s">
        <v>56</v>
      </c>
      <c r="AM209" s="49"/>
      <c r="AN209" s="35">
        <v>9</v>
      </c>
    </row>
    <row r="210" spans="1:40" s="50" customFormat="1" x14ac:dyDescent="0.25">
      <c r="A210" s="97">
        <v>69</v>
      </c>
      <c r="B210" s="34">
        <v>42</v>
      </c>
      <c r="C210" s="28">
        <v>46130</v>
      </c>
      <c r="D210" s="37"/>
      <c r="E210" s="43" t="s">
        <v>558</v>
      </c>
      <c r="F210" s="28">
        <v>46130</v>
      </c>
      <c r="G210" s="44" t="s">
        <v>559</v>
      </c>
      <c r="H210" s="29">
        <v>46130</v>
      </c>
      <c r="I210" s="42" t="s">
        <v>133</v>
      </c>
      <c r="J210" s="34" t="s">
        <v>134</v>
      </c>
      <c r="K210" s="36" t="s">
        <v>194</v>
      </c>
      <c r="L210" s="34">
        <v>44151000</v>
      </c>
      <c r="M210" s="51" t="s">
        <v>42</v>
      </c>
      <c r="N210" s="37" t="s">
        <v>43</v>
      </c>
      <c r="O210" s="34">
        <v>2</v>
      </c>
      <c r="P210" s="34">
        <v>0</v>
      </c>
      <c r="Q210" s="34">
        <v>2</v>
      </c>
      <c r="R210" s="38">
        <v>20500</v>
      </c>
      <c r="S210" s="38">
        <f t="shared" si="27"/>
        <v>41000</v>
      </c>
      <c r="T210" s="39">
        <v>0</v>
      </c>
      <c r="U210" s="39">
        <v>0</v>
      </c>
      <c r="V210" s="40">
        <v>2.5</v>
      </c>
      <c r="W210" s="40">
        <f t="shared" si="24"/>
        <v>2.5</v>
      </c>
      <c r="X210" s="40">
        <v>0</v>
      </c>
      <c r="Y210" s="41">
        <f t="shared" ref="Y210" si="29">(S210+T210+U210)*2.5%</f>
        <v>1025</v>
      </c>
      <c r="Z210" s="41">
        <f t="shared" ref="Z210" si="30">(S210+T210+U210)*2.5%</f>
        <v>1025</v>
      </c>
      <c r="AA210" s="41">
        <v>0</v>
      </c>
      <c r="AB210" s="39">
        <v>0</v>
      </c>
      <c r="AC210" s="49"/>
      <c r="AD210" s="31">
        <f t="shared" si="28"/>
        <v>43050</v>
      </c>
      <c r="AE210" s="52" t="s">
        <v>44</v>
      </c>
      <c r="AF210" s="32" t="s">
        <v>560</v>
      </c>
      <c r="AG210" s="110" t="s">
        <v>130</v>
      </c>
      <c r="AH210" s="48">
        <v>46139</v>
      </c>
      <c r="AI210" s="34"/>
      <c r="AJ210" s="34"/>
      <c r="AK210" s="34" t="s">
        <v>169</v>
      </c>
      <c r="AL210" s="34" t="s">
        <v>58</v>
      </c>
      <c r="AM210" s="49"/>
      <c r="AN210" s="35"/>
    </row>
    <row r="211" spans="1:40" s="50" customFormat="1" x14ac:dyDescent="0.25">
      <c r="A211" s="97">
        <v>70</v>
      </c>
      <c r="B211" s="34">
        <v>43</v>
      </c>
      <c r="C211" s="28">
        <v>46130</v>
      </c>
      <c r="D211" s="37" t="s">
        <v>41</v>
      </c>
      <c r="E211" s="43"/>
      <c r="F211" s="28"/>
      <c r="G211" s="44" t="s">
        <v>561</v>
      </c>
      <c r="H211" s="29">
        <v>46118</v>
      </c>
      <c r="I211" s="42" t="s">
        <v>172</v>
      </c>
      <c r="J211" s="34" t="s">
        <v>173</v>
      </c>
      <c r="K211" s="36" t="s">
        <v>562</v>
      </c>
      <c r="L211" s="34"/>
      <c r="M211" s="51" t="s">
        <v>42</v>
      </c>
      <c r="N211" s="37" t="s">
        <v>43</v>
      </c>
      <c r="O211" s="34">
        <v>35</v>
      </c>
      <c r="P211" s="34">
        <v>0</v>
      </c>
      <c r="Q211" s="34">
        <v>35</v>
      </c>
      <c r="R211" s="38">
        <v>300</v>
      </c>
      <c r="S211" s="38">
        <f t="shared" si="27"/>
        <v>10500</v>
      </c>
      <c r="T211" s="39">
        <v>0</v>
      </c>
      <c r="U211" s="39">
        <v>0</v>
      </c>
      <c r="V211" s="40">
        <v>9</v>
      </c>
      <c r="W211" s="40">
        <f t="shared" si="24"/>
        <v>9</v>
      </c>
      <c r="X211" s="40">
        <v>0</v>
      </c>
      <c r="Y211" s="41">
        <f t="shared" si="25"/>
        <v>945</v>
      </c>
      <c r="Z211" s="41">
        <f t="shared" si="26"/>
        <v>945</v>
      </c>
      <c r="AA211" s="41">
        <v>0</v>
      </c>
      <c r="AB211" s="39">
        <v>0</v>
      </c>
      <c r="AC211" s="49"/>
      <c r="AD211" s="31">
        <f t="shared" si="28"/>
        <v>12390</v>
      </c>
      <c r="AE211" s="52" t="s">
        <v>44</v>
      </c>
      <c r="AF211" s="32" t="s">
        <v>255</v>
      </c>
      <c r="AG211" s="110" t="s">
        <v>563</v>
      </c>
      <c r="AH211" s="48">
        <v>46133</v>
      </c>
      <c r="AI211" s="34"/>
      <c r="AJ211" s="34"/>
      <c r="AK211" s="34"/>
      <c r="AL211" s="34" t="s">
        <v>58</v>
      </c>
      <c r="AM211" s="49"/>
      <c r="AN211" s="35">
        <v>9</v>
      </c>
    </row>
    <row r="212" spans="1:40" s="50" customFormat="1" x14ac:dyDescent="0.25">
      <c r="A212" s="97">
        <v>70</v>
      </c>
      <c r="B212" s="34">
        <v>43</v>
      </c>
      <c r="C212" s="28">
        <v>46130</v>
      </c>
      <c r="D212" s="37" t="s">
        <v>41</v>
      </c>
      <c r="E212" s="43"/>
      <c r="F212" s="28"/>
      <c r="G212" s="44" t="s">
        <v>561</v>
      </c>
      <c r="H212" s="29">
        <v>46118</v>
      </c>
      <c r="I212" s="42" t="s">
        <v>172</v>
      </c>
      <c r="J212" s="34" t="s">
        <v>173</v>
      </c>
      <c r="K212" s="36" t="s">
        <v>564</v>
      </c>
      <c r="L212" s="34"/>
      <c r="M212" s="51" t="s">
        <v>42</v>
      </c>
      <c r="N212" s="37" t="s">
        <v>43</v>
      </c>
      <c r="O212" s="34">
        <v>39</v>
      </c>
      <c r="P212" s="34">
        <v>0</v>
      </c>
      <c r="Q212" s="34">
        <v>39</v>
      </c>
      <c r="R212" s="38">
        <v>300</v>
      </c>
      <c r="S212" s="38">
        <f t="shared" si="27"/>
        <v>11700</v>
      </c>
      <c r="T212" s="39">
        <v>0</v>
      </c>
      <c r="U212" s="39">
        <v>0</v>
      </c>
      <c r="V212" s="40">
        <v>9</v>
      </c>
      <c r="W212" s="40">
        <f t="shared" si="24"/>
        <v>9</v>
      </c>
      <c r="X212" s="40">
        <v>0</v>
      </c>
      <c r="Y212" s="41">
        <f t="shared" si="25"/>
        <v>1053</v>
      </c>
      <c r="Z212" s="41">
        <f t="shared" si="26"/>
        <v>1053</v>
      </c>
      <c r="AA212" s="41">
        <v>0</v>
      </c>
      <c r="AB212" s="39">
        <v>0</v>
      </c>
      <c r="AC212" s="49"/>
      <c r="AD212" s="31">
        <f t="shared" si="28"/>
        <v>13806</v>
      </c>
      <c r="AE212" s="52" t="s">
        <v>44</v>
      </c>
      <c r="AF212" s="32" t="s">
        <v>255</v>
      </c>
      <c r="AG212" s="110" t="s">
        <v>563</v>
      </c>
      <c r="AH212" s="48">
        <v>46133</v>
      </c>
      <c r="AI212" s="34"/>
      <c r="AJ212" s="34"/>
      <c r="AK212" s="34"/>
      <c r="AL212" s="34" t="s">
        <v>58</v>
      </c>
      <c r="AM212" s="49"/>
      <c r="AN212" s="35">
        <v>9</v>
      </c>
    </row>
    <row r="213" spans="1:40" s="50" customFormat="1" x14ac:dyDescent="0.25">
      <c r="A213" s="97">
        <v>70</v>
      </c>
      <c r="B213" s="34">
        <v>43</v>
      </c>
      <c r="C213" s="28">
        <v>46130</v>
      </c>
      <c r="D213" s="37" t="s">
        <v>41</v>
      </c>
      <c r="E213" s="43"/>
      <c r="F213" s="28"/>
      <c r="G213" s="44" t="s">
        <v>561</v>
      </c>
      <c r="H213" s="29">
        <v>46118</v>
      </c>
      <c r="I213" s="42" t="s">
        <v>172</v>
      </c>
      <c r="J213" s="34" t="s">
        <v>173</v>
      </c>
      <c r="K213" s="36" t="s">
        <v>565</v>
      </c>
      <c r="L213" s="34"/>
      <c r="M213" s="51" t="s">
        <v>42</v>
      </c>
      <c r="N213" s="37" t="s">
        <v>43</v>
      </c>
      <c r="O213" s="34">
        <v>19</v>
      </c>
      <c r="P213" s="34">
        <v>0</v>
      </c>
      <c r="Q213" s="34">
        <v>19</v>
      </c>
      <c r="R213" s="38">
        <v>300</v>
      </c>
      <c r="S213" s="38">
        <f t="shared" si="27"/>
        <v>5700</v>
      </c>
      <c r="T213" s="39">
        <v>0</v>
      </c>
      <c r="U213" s="39">
        <v>0</v>
      </c>
      <c r="V213" s="40">
        <v>9</v>
      </c>
      <c r="W213" s="40">
        <f t="shared" si="24"/>
        <v>9</v>
      </c>
      <c r="X213" s="40">
        <v>0</v>
      </c>
      <c r="Y213" s="41">
        <f t="shared" si="25"/>
        <v>513</v>
      </c>
      <c r="Z213" s="41">
        <f t="shared" si="26"/>
        <v>513</v>
      </c>
      <c r="AA213" s="41">
        <v>0</v>
      </c>
      <c r="AB213" s="39">
        <v>0</v>
      </c>
      <c r="AC213" s="49"/>
      <c r="AD213" s="31">
        <f t="shared" si="28"/>
        <v>6726</v>
      </c>
      <c r="AE213" s="52" t="s">
        <v>44</v>
      </c>
      <c r="AF213" s="32" t="s">
        <v>255</v>
      </c>
      <c r="AG213" s="110" t="s">
        <v>563</v>
      </c>
      <c r="AH213" s="48">
        <v>46133</v>
      </c>
      <c r="AI213" s="34"/>
      <c r="AJ213" s="34"/>
      <c r="AK213" s="34"/>
      <c r="AL213" s="34" t="s">
        <v>58</v>
      </c>
      <c r="AM213" s="49"/>
      <c r="AN213" s="35">
        <v>9</v>
      </c>
    </row>
    <row r="214" spans="1:40" s="50" customFormat="1" ht="25.5" x14ac:dyDescent="0.25">
      <c r="A214" s="97">
        <v>71</v>
      </c>
      <c r="B214" s="34">
        <v>44</v>
      </c>
      <c r="C214" s="28">
        <v>46130</v>
      </c>
      <c r="D214" s="37" t="s">
        <v>41</v>
      </c>
      <c r="E214" s="43"/>
      <c r="F214" s="28"/>
      <c r="G214" s="44" t="s">
        <v>566</v>
      </c>
      <c r="H214" s="29">
        <v>46129</v>
      </c>
      <c r="I214" s="42" t="s">
        <v>97</v>
      </c>
      <c r="J214" s="34" t="s">
        <v>98</v>
      </c>
      <c r="K214" s="36" t="s">
        <v>567</v>
      </c>
      <c r="L214" s="34">
        <v>85381010</v>
      </c>
      <c r="M214" s="51" t="s">
        <v>42</v>
      </c>
      <c r="N214" s="37" t="s">
        <v>43</v>
      </c>
      <c r="O214" s="34">
        <v>1</v>
      </c>
      <c r="P214" s="34">
        <v>0</v>
      </c>
      <c r="Q214" s="34">
        <v>1</v>
      </c>
      <c r="R214" s="38">
        <v>10600</v>
      </c>
      <c r="S214" s="38">
        <f t="shared" si="27"/>
        <v>10600</v>
      </c>
      <c r="T214" s="39">
        <v>0</v>
      </c>
      <c r="U214" s="39">
        <v>0</v>
      </c>
      <c r="V214" s="40">
        <v>9</v>
      </c>
      <c r="W214" s="40">
        <f t="shared" si="24"/>
        <v>9</v>
      </c>
      <c r="X214" s="40">
        <v>0</v>
      </c>
      <c r="Y214" s="41">
        <f t="shared" si="25"/>
        <v>954</v>
      </c>
      <c r="Z214" s="41">
        <f t="shared" si="26"/>
        <v>954</v>
      </c>
      <c r="AA214" s="41">
        <v>0</v>
      </c>
      <c r="AB214" s="39">
        <v>0</v>
      </c>
      <c r="AC214" s="49"/>
      <c r="AD214" s="31">
        <f t="shared" si="28"/>
        <v>12508</v>
      </c>
      <c r="AE214" s="52" t="s">
        <v>44</v>
      </c>
      <c r="AF214" s="32" t="s">
        <v>568</v>
      </c>
      <c r="AG214" s="33" t="s">
        <v>394</v>
      </c>
      <c r="AH214" s="48">
        <v>46133</v>
      </c>
      <c r="AI214" s="34"/>
      <c r="AJ214" s="34"/>
      <c r="AK214" s="34" t="s">
        <v>112</v>
      </c>
      <c r="AL214" s="34" t="s">
        <v>99</v>
      </c>
      <c r="AM214" s="49"/>
      <c r="AN214" s="35"/>
    </row>
    <row r="215" spans="1:40" s="50" customFormat="1" x14ac:dyDescent="0.25">
      <c r="A215" s="97">
        <v>71</v>
      </c>
      <c r="B215" s="34">
        <v>44</v>
      </c>
      <c r="C215" s="28">
        <v>46130</v>
      </c>
      <c r="D215" s="37" t="s">
        <v>41</v>
      </c>
      <c r="E215" s="43"/>
      <c r="F215" s="28"/>
      <c r="G215" s="44" t="s">
        <v>566</v>
      </c>
      <c r="H215" s="29">
        <v>46129</v>
      </c>
      <c r="I215" s="42" t="s">
        <v>97</v>
      </c>
      <c r="J215" s="34" t="s">
        <v>98</v>
      </c>
      <c r="K215" s="36" t="s">
        <v>569</v>
      </c>
      <c r="L215" s="34">
        <v>83024110</v>
      </c>
      <c r="M215" s="51" t="s">
        <v>42</v>
      </c>
      <c r="N215" s="37" t="s">
        <v>43</v>
      </c>
      <c r="O215" s="34">
        <v>1</v>
      </c>
      <c r="P215" s="34">
        <v>0</v>
      </c>
      <c r="Q215" s="34">
        <v>1</v>
      </c>
      <c r="R215" s="38">
        <v>350</v>
      </c>
      <c r="S215" s="38">
        <f t="shared" si="27"/>
        <v>350</v>
      </c>
      <c r="T215" s="39">
        <v>0</v>
      </c>
      <c r="U215" s="39">
        <v>0</v>
      </c>
      <c r="V215" s="40">
        <v>9</v>
      </c>
      <c r="W215" s="40">
        <f t="shared" si="24"/>
        <v>9</v>
      </c>
      <c r="X215" s="40">
        <v>0</v>
      </c>
      <c r="Y215" s="41">
        <f t="shared" si="25"/>
        <v>31.5</v>
      </c>
      <c r="Z215" s="41">
        <f t="shared" si="26"/>
        <v>31.5</v>
      </c>
      <c r="AA215" s="41">
        <v>0</v>
      </c>
      <c r="AB215" s="39">
        <v>0</v>
      </c>
      <c r="AC215" s="49"/>
      <c r="AD215" s="31">
        <f t="shared" si="28"/>
        <v>413</v>
      </c>
      <c r="AE215" s="52" t="s">
        <v>44</v>
      </c>
      <c r="AF215" s="32" t="s">
        <v>568</v>
      </c>
      <c r="AG215" s="33" t="s">
        <v>394</v>
      </c>
      <c r="AH215" s="48">
        <v>46133</v>
      </c>
      <c r="AI215" s="34"/>
      <c r="AJ215" s="34"/>
      <c r="AK215" s="34" t="s">
        <v>112</v>
      </c>
      <c r="AL215" s="34" t="s">
        <v>99</v>
      </c>
      <c r="AM215" s="49"/>
      <c r="AN215" s="35"/>
    </row>
    <row r="216" spans="1:40" s="50" customFormat="1" ht="25.5" x14ac:dyDescent="0.25">
      <c r="A216" s="97">
        <v>72</v>
      </c>
      <c r="B216" s="34">
        <v>45</v>
      </c>
      <c r="C216" s="28">
        <v>46130</v>
      </c>
      <c r="D216" s="37" t="s">
        <v>41</v>
      </c>
      <c r="E216" s="43"/>
      <c r="F216" s="28"/>
      <c r="G216" s="44" t="s">
        <v>570</v>
      </c>
      <c r="H216" s="29">
        <v>46129</v>
      </c>
      <c r="I216" s="42" t="s">
        <v>62</v>
      </c>
      <c r="J216" s="34" t="s">
        <v>63</v>
      </c>
      <c r="K216" s="36" t="s">
        <v>571</v>
      </c>
      <c r="L216" s="34">
        <v>85366990</v>
      </c>
      <c r="M216" s="51" t="s">
        <v>42</v>
      </c>
      <c r="N216" s="37" t="s">
        <v>43</v>
      </c>
      <c r="O216" s="34">
        <v>10</v>
      </c>
      <c r="P216" s="34">
        <v>0</v>
      </c>
      <c r="Q216" s="34">
        <v>10</v>
      </c>
      <c r="R216" s="38">
        <v>707.25</v>
      </c>
      <c r="S216" s="38">
        <f t="shared" si="27"/>
        <v>7072.5</v>
      </c>
      <c r="T216" s="39">
        <v>0</v>
      </c>
      <c r="U216" s="39">
        <v>0</v>
      </c>
      <c r="V216" s="40">
        <v>9</v>
      </c>
      <c r="W216" s="40">
        <f t="shared" si="24"/>
        <v>9</v>
      </c>
      <c r="X216" s="40">
        <v>0</v>
      </c>
      <c r="Y216" s="41">
        <f t="shared" si="25"/>
        <v>636.52499999999998</v>
      </c>
      <c r="Z216" s="41">
        <f t="shared" si="26"/>
        <v>636.52499999999998</v>
      </c>
      <c r="AA216" s="41">
        <v>0</v>
      </c>
      <c r="AB216" s="39">
        <v>0</v>
      </c>
      <c r="AC216" s="49"/>
      <c r="AD216" s="31">
        <f t="shared" si="28"/>
        <v>8345.5499999999993</v>
      </c>
      <c r="AE216" s="52" t="s">
        <v>44</v>
      </c>
      <c r="AF216" s="32" t="s">
        <v>572</v>
      </c>
      <c r="AG216" s="33" t="s">
        <v>397</v>
      </c>
      <c r="AH216" s="48">
        <v>46133</v>
      </c>
      <c r="AI216" s="34"/>
      <c r="AJ216" s="34"/>
      <c r="AK216" s="34" t="s">
        <v>112</v>
      </c>
      <c r="AL216" s="34" t="s">
        <v>99</v>
      </c>
      <c r="AM216" s="49"/>
      <c r="AN216" s="35"/>
    </row>
    <row r="217" spans="1:40" s="50" customFormat="1" ht="25.5" x14ac:dyDescent="0.25">
      <c r="A217" s="97">
        <v>72</v>
      </c>
      <c r="B217" s="34">
        <v>45</v>
      </c>
      <c r="C217" s="28">
        <v>46130</v>
      </c>
      <c r="D217" s="37" t="s">
        <v>41</v>
      </c>
      <c r="E217" s="43"/>
      <c r="F217" s="28"/>
      <c r="G217" s="44" t="s">
        <v>570</v>
      </c>
      <c r="H217" s="29">
        <v>46129</v>
      </c>
      <c r="I217" s="42" t="s">
        <v>62</v>
      </c>
      <c r="J217" s="34" t="s">
        <v>63</v>
      </c>
      <c r="K217" s="36" t="s">
        <v>573</v>
      </c>
      <c r="L217" s="34">
        <v>85366910</v>
      </c>
      <c r="M217" s="51" t="s">
        <v>42</v>
      </c>
      <c r="N217" s="37" t="s">
        <v>43</v>
      </c>
      <c r="O217" s="34">
        <v>10</v>
      </c>
      <c r="P217" s="34">
        <v>0</v>
      </c>
      <c r="Q217" s="34">
        <v>10</v>
      </c>
      <c r="R217" s="38">
        <v>496.8</v>
      </c>
      <c r="S217" s="38">
        <f t="shared" si="27"/>
        <v>4968</v>
      </c>
      <c r="T217" s="39">
        <v>0</v>
      </c>
      <c r="U217" s="39">
        <v>0</v>
      </c>
      <c r="V217" s="40">
        <v>9</v>
      </c>
      <c r="W217" s="40">
        <f t="shared" si="24"/>
        <v>9</v>
      </c>
      <c r="X217" s="40">
        <v>0</v>
      </c>
      <c r="Y217" s="41">
        <f t="shared" si="25"/>
        <v>447.12</v>
      </c>
      <c r="Z217" s="41">
        <f t="shared" si="26"/>
        <v>447.12</v>
      </c>
      <c r="AA217" s="41">
        <v>0</v>
      </c>
      <c r="AB217" s="39">
        <v>0</v>
      </c>
      <c r="AC217" s="49"/>
      <c r="AD217" s="31">
        <f t="shared" si="28"/>
        <v>5862.24</v>
      </c>
      <c r="AE217" s="52" t="s">
        <v>44</v>
      </c>
      <c r="AF217" s="32" t="s">
        <v>572</v>
      </c>
      <c r="AG217" s="33" t="s">
        <v>397</v>
      </c>
      <c r="AH217" s="48">
        <v>46133</v>
      </c>
      <c r="AI217" s="34"/>
      <c r="AJ217" s="34"/>
      <c r="AK217" s="34" t="s">
        <v>112</v>
      </c>
      <c r="AL217" s="34" t="s">
        <v>99</v>
      </c>
      <c r="AM217" s="49"/>
      <c r="AN217" s="35"/>
    </row>
    <row r="218" spans="1:40" s="50" customFormat="1" ht="25.5" x14ac:dyDescent="0.25">
      <c r="A218" s="97">
        <v>72</v>
      </c>
      <c r="B218" s="34">
        <v>45</v>
      </c>
      <c r="C218" s="28">
        <v>46130</v>
      </c>
      <c r="D218" s="37" t="s">
        <v>41</v>
      </c>
      <c r="E218" s="43"/>
      <c r="F218" s="28"/>
      <c r="G218" s="44" t="s">
        <v>570</v>
      </c>
      <c r="H218" s="29">
        <v>46129</v>
      </c>
      <c r="I218" s="42" t="s">
        <v>62</v>
      </c>
      <c r="J218" s="34" t="s">
        <v>63</v>
      </c>
      <c r="K218" s="36" t="s">
        <v>574</v>
      </c>
      <c r="L218" s="34">
        <v>85366990</v>
      </c>
      <c r="M218" s="51" t="s">
        <v>42</v>
      </c>
      <c r="N218" s="37" t="s">
        <v>43</v>
      </c>
      <c r="O218" s="34">
        <v>35</v>
      </c>
      <c r="P218" s="34">
        <v>0</v>
      </c>
      <c r="Q218" s="34">
        <v>35</v>
      </c>
      <c r="R218" s="38">
        <v>824.55</v>
      </c>
      <c r="S218" s="38">
        <f t="shared" si="27"/>
        <v>28859.25</v>
      </c>
      <c r="T218" s="39">
        <v>0</v>
      </c>
      <c r="U218" s="39">
        <v>0</v>
      </c>
      <c r="V218" s="40">
        <v>9</v>
      </c>
      <c r="W218" s="40">
        <f t="shared" si="24"/>
        <v>9</v>
      </c>
      <c r="X218" s="40">
        <v>0</v>
      </c>
      <c r="Y218" s="41">
        <f t="shared" si="25"/>
        <v>2597.3325</v>
      </c>
      <c r="Z218" s="41">
        <f t="shared" si="26"/>
        <v>2597.3325</v>
      </c>
      <c r="AA218" s="41">
        <v>0</v>
      </c>
      <c r="AB218" s="39">
        <v>0</v>
      </c>
      <c r="AC218" s="49"/>
      <c r="AD218" s="31">
        <f t="shared" si="28"/>
        <v>34053.915000000001</v>
      </c>
      <c r="AE218" s="52" t="s">
        <v>44</v>
      </c>
      <c r="AF218" s="32" t="s">
        <v>572</v>
      </c>
      <c r="AG218" s="33" t="s">
        <v>397</v>
      </c>
      <c r="AH218" s="48">
        <v>46133</v>
      </c>
      <c r="AI218" s="34"/>
      <c r="AJ218" s="34"/>
      <c r="AK218" s="34" t="s">
        <v>112</v>
      </c>
      <c r="AL218" s="34" t="s">
        <v>99</v>
      </c>
      <c r="AM218" s="49"/>
      <c r="AN218" s="35"/>
    </row>
    <row r="219" spans="1:40" s="50" customFormat="1" ht="25.5" x14ac:dyDescent="0.25">
      <c r="A219" s="97">
        <v>72</v>
      </c>
      <c r="B219" s="34">
        <v>45</v>
      </c>
      <c r="C219" s="28">
        <v>46130</v>
      </c>
      <c r="D219" s="37" t="s">
        <v>41</v>
      </c>
      <c r="E219" s="43"/>
      <c r="F219" s="28"/>
      <c r="G219" s="44" t="s">
        <v>570</v>
      </c>
      <c r="H219" s="29">
        <v>46129</v>
      </c>
      <c r="I219" s="42" t="s">
        <v>62</v>
      </c>
      <c r="J219" s="34" t="s">
        <v>63</v>
      </c>
      <c r="K219" s="36" t="s">
        <v>575</v>
      </c>
      <c r="L219" s="34">
        <v>85366990</v>
      </c>
      <c r="M219" s="51" t="s">
        <v>42</v>
      </c>
      <c r="N219" s="37" t="s">
        <v>43</v>
      </c>
      <c r="O219" s="34">
        <v>35</v>
      </c>
      <c r="P219" s="34">
        <v>0</v>
      </c>
      <c r="Q219" s="34">
        <v>35</v>
      </c>
      <c r="R219" s="38">
        <v>548.54999999999995</v>
      </c>
      <c r="S219" s="38">
        <f t="shared" si="27"/>
        <v>19199.25</v>
      </c>
      <c r="T219" s="39">
        <v>0</v>
      </c>
      <c r="U219" s="39">
        <v>0</v>
      </c>
      <c r="V219" s="40">
        <v>9</v>
      </c>
      <c r="W219" s="40">
        <f t="shared" si="24"/>
        <v>9</v>
      </c>
      <c r="X219" s="40">
        <v>0</v>
      </c>
      <c r="Y219" s="41">
        <f t="shared" si="25"/>
        <v>1727.9324999999999</v>
      </c>
      <c r="Z219" s="41">
        <f t="shared" si="26"/>
        <v>1727.9324999999999</v>
      </c>
      <c r="AA219" s="41">
        <v>0</v>
      </c>
      <c r="AB219" s="39">
        <v>0</v>
      </c>
      <c r="AC219" s="49"/>
      <c r="AD219" s="31">
        <f t="shared" si="28"/>
        <v>22655.114999999998</v>
      </c>
      <c r="AE219" s="52" t="s">
        <v>44</v>
      </c>
      <c r="AF219" s="32" t="s">
        <v>572</v>
      </c>
      <c r="AG219" s="33" t="s">
        <v>397</v>
      </c>
      <c r="AH219" s="48">
        <v>46133</v>
      </c>
      <c r="AI219" s="34"/>
      <c r="AJ219" s="34"/>
      <c r="AK219" s="34" t="s">
        <v>112</v>
      </c>
      <c r="AL219" s="34" t="s">
        <v>99</v>
      </c>
      <c r="AM219" s="49"/>
      <c r="AN219" s="35"/>
    </row>
    <row r="220" spans="1:40" s="50" customFormat="1" ht="25.5" x14ac:dyDescent="0.25">
      <c r="A220" s="97">
        <v>72</v>
      </c>
      <c r="B220" s="34">
        <v>45</v>
      </c>
      <c r="C220" s="28">
        <v>46130</v>
      </c>
      <c r="D220" s="37" t="s">
        <v>41</v>
      </c>
      <c r="E220" s="43"/>
      <c r="F220" s="28"/>
      <c r="G220" s="44" t="s">
        <v>570</v>
      </c>
      <c r="H220" s="29">
        <v>46129</v>
      </c>
      <c r="I220" s="42" t="s">
        <v>62</v>
      </c>
      <c r="J220" s="34" t="s">
        <v>63</v>
      </c>
      <c r="K220" s="36" t="s">
        <v>576</v>
      </c>
      <c r="L220" s="34">
        <v>85366990</v>
      </c>
      <c r="M220" s="51" t="s">
        <v>42</v>
      </c>
      <c r="N220" s="37" t="s">
        <v>43</v>
      </c>
      <c r="O220" s="34">
        <v>15</v>
      </c>
      <c r="P220" s="34">
        <v>0</v>
      </c>
      <c r="Q220" s="34">
        <v>15</v>
      </c>
      <c r="R220" s="38">
        <v>2998.05</v>
      </c>
      <c r="S220" s="38">
        <f t="shared" si="27"/>
        <v>44970.75</v>
      </c>
      <c r="T220" s="39">
        <v>0</v>
      </c>
      <c r="U220" s="39">
        <v>0</v>
      </c>
      <c r="V220" s="40">
        <v>9</v>
      </c>
      <c r="W220" s="40">
        <f t="shared" si="24"/>
        <v>9</v>
      </c>
      <c r="X220" s="40">
        <v>0</v>
      </c>
      <c r="Y220" s="41">
        <f t="shared" si="25"/>
        <v>4047.3674999999998</v>
      </c>
      <c r="Z220" s="41">
        <f t="shared" si="26"/>
        <v>4047.3674999999998</v>
      </c>
      <c r="AA220" s="41">
        <v>0</v>
      </c>
      <c r="AB220" s="39">
        <v>0</v>
      </c>
      <c r="AC220" s="49"/>
      <c r="AD220" s="31">
        <f t="shared" si="28"/>
        <v>53065.485000000001</v>
      </c>
      <c r="AE220" s="52" t="s">
        <v>44</v>
      </c>
      <c r="AF220" s="32" t="s">
        <v>572</v>
      </c>
      <c r="AG220" s="33" t="s">
        <v>397</v>
      </c>
      <c r="AH220" s="48">
        <v>46133</v>
      </c>
      <c r="AI220" s="34"/>
      <c r="AJ220" s="34"/>
      <c r="AK220" s="34" t="s">
        <v>112</v>
      </c>
      <c r="AL220" s="34" t="s">
        <v>99</v>
      </c>
      <c r="AM220" s="49"/>
      <c r="AN220" s="35"/>
    </row>
    <row r="221" spans="1:40" s="50" customFormat="1" ht="25.5" x14ac:dyDescent="0.25">
      <c r="A221" s="97">
        <v>72</v>
      </c>
      <c r="B221" s="34">
        <v>45</v>
      </c>
      <c r="C221" s="28">
        <v>46130</v>
      </c>
      <c r="D221" s="37" t="s">
        <v>41</v>
      </c>
      <c r="E221" s="43"/>
      <c r="F221" s="28"/>
      <c r="G221" s="44" t="s">
        <v>570</v>
      </c>
      <c r="H221" s="29">
        <v>46129</v>
      </c>
      <c r="I221" s="42" t="s">
        <v>62</v>
      </c>
      <c r="J221" s="34" t="s">
        <v>63</v>
      </c>
      <c r="K221" s="36" t="s">
        <v>577</v>
      </c>
      <c r="L221" s="34">
        <v>85366990</v>
      </c>
      <c r="M221" s="51" t="s">
        <v>42</v>
      </c>
      <c r="N221" s="37" t="s">
        <v>43</v>
      </c>
      <c r="O221" s="34">
        <v>15</v>
      </c>
      <c r="P221" s="34">
        <v>0</v>
      </c>
      <c r="Q221" s="34">
        <v>15</v>
      </c>
      <c r="R221" s="38">
        <v>2622</v>
      </c>
      <c r="S221" s="38">
        <f t="shared" si="27"/>
        <v>39330</v>
      </c>
      <c r="T221" s="39">
        <v>0</v>
      </c>
      <c r="U221" s="39">
        <v>0</v>
      </c>
      <c r="V221" s="40">
        <v>9</v>
      </c>
      <c r="W221" s="40">
        <f t="shared" si="24"/>
        <v>9</v>
      </c>
      <c r="X221" s="40">
        <v>0</v>
      </c>
      <c r="Y221" s="41">
        <f t="shared" si="25"/>
        <v>3539.7</v>
      </c>
      <c r="Z221" s="41">
        <f t="shared" si="26"/>
        <v>3539.7</v>
      </c>
      <c r="AA221" s="41">
        <v>0</v>
      </c>
      <c r="AB221" s="39">
        <v>0</v>
      </c>
      <c r="AC221" s="49"/>
      <c r="AD221" s="31">
        <f t="shared" si="28"/>
        <v>46409.399999999994</v>
      </c>
      <c r="AE221" s="52" t="s">
        <v>44</v>
      </c>
      <c r="AF221" s="32" t="s">
        <v>572</v>
      </c>
      <c r="AG221" s="33" t="s">
        <v>397</v>
      </c>
      <c r="AH221" s="48">
        <v>46133</v>
      </c>
      <c r="AI221" s="34"/>
      <c r="AJ221" s="34"/>
      <c r="AK221" s="34" t="s">
        <v>112</v>
      </c>
      <c r="AL221" s="34" t="s">
        <v>99</v>
      </c>
      <c r="AM221" s="49"/>
      <c r="AN221" s="35"/>
    </row>
    <row r="222" spans="1:40" s="50" customFormat="1" x14ac:dyDescent="0.25">
      <c r="A222" s="97">
        <v>73</v>
      </c>
      <c r="B222" s="34">
        <v>46</v>
      </c>
      <c r="C222" s="28">
        <v>46130</v>
      </c>
      <c r="D222" s="37" t="s">
        <v>41</v>
      </c>
      <c r="E222" s="43"/>
      <c r="F222" s="28"/>
      <c r="G222" s="44" t="s">
        <v>578</v>
      </c>
      <c r="H222" s="29">
        <v>46129</v>
      </c>
      <c r="I222" s="42" t="s">
        <v>83</v>
      </c>
      <c r="J222" s="34" t="s">
        <v>84</v>
      </c>
      <c r="K222" s="36" t="s">
        <v>579</v>
      </c>
      <c r="L222" s="34"/>
      <c r="M222" s="51" t="s">
        <v>42</v>
      </c>
      <c r="N222" s="37" t="s">
        <v>43</v>
      </c>
      <c r="O222" s="34">
        <v>500</v>
      </c>
      <c r="P222" s="34">
        <v>0</v>
      </c>
      <c r="Q222" s="34">
        <v>500</v>
      </c>
      <c r="R222" s="38">
        <v>2.5499999999999998</v>
      </c>
      <c r="S222" s="38">
        <f t="shared" si="27"/>
        <v>1275</v>
      </c>
      <c r="T222" s="39">
        <v>0</v>
      </c>
      <c r="U222" s="39">
        <v>0</v>
      </c>
      <c r="V222" s="40">
        <v>9</v>
      </c>
      <c r="W222" s="40">
        <f t="shared" si="24"/>
        <v>9</v>
      </c>
      <c r="X222" s="40">
        <v>0</v>
      </c>
      <c r="Y222" s="41">
        <f t="shared" si="25"/>
        <v>114.75</v>
      </c>
      <c r="Z222" s="41">
        <f t="shared" si="26"/>
        <v>114.75</v>
      </c>
      <c r="AA222" s="41">
        <v>0</v>
      </c>
      <c r="AB222" s="39">
        <v>0</v>
      </c>
      <c r="AC222" s="49"/>
      <c r="AD222" s="31">
        <f t="shared" si="28"/>
        <v>1504.5</v>
      </c>
      <c r="AE222" s="52" t="s">
        <v>44</v>
      </c>
      <c r="AF222" s="32" t="s">
        <v>580</v>
      </c>
      <c r="AG222" s="33" t="s">
        <v>400</v>
      </c>
      <c r="AH222" s="48">
        <v>46133</v>
      </c>
      <c r="AI222" s="34"/>
      <c r="AJ222" s="34"/>
      <c r="AK222" s="34" t="s">
        <v>112</v>
      </c>
      <c r="AL222" s="34" t="s">
        <v>99</v>
      </c>
      <c r="AM222" s="49"/>
      <c r="AN222" s="35"/>
    </row>
    <row r="223" spans="1:40" s="50" customFormat="1" x14ac:dyDescent="0.25">
      <c r="A223" s="97">
        <v>73</v>
      </c>
      <c r="B223" s="34">
        <v>46</v>
      </c>
      <c r="C223" s="28">
        <v>46130</v>
      </c>
      <c r="D223" s="37" t="s">
        <v>41</v>
      </c>
      <c r="E223" s="43"/>
      <c r="F223" s="28"/>
      <c r="G223" s="44" t="s">
        <v>578</v>
      </c>
      <c r="H223" s="29">
        <v>46129</v>
      </c>
      <c r="I223" s="42" t="s">
        <v>83</v>
      </c>
      <c r="J223" s="34" t="s">
        <v>84</v>
      </c>
      <c r="K223" s="36" t="s">
        <v>581</v>
      </c>
      <c r="L223" s="34"/>
      <c r="M223" s="51" t="s">
        <v>42</v>
      </c>
      <c r="N223" s="37" t="s">
        <v>43</v>
      </c>
      <c r="O223" s="34">
        <v>1000</v>
      </c>
      <c r="P223" s="34">
        <v>0</v>
      </c>
      <c r="Q223" s="34">
        <v>1000</v>
      </c>
      <c r="R223" s="38">
        <v>2.35</v>
      </c>
      <c r="S223" s="38">
        <f t="shared" si="27"/>
        <v>2350</v>
      </c>
      <c r="T223" s="39">
        <v>0</v>
      </c>
      <c r="U223" s="39">
        <v>0</v>
      </c>
      <c r="V223" s="40">
        <v>9</v>
      </c>
      <c r="W223" s="40">
        <f t="shared" si="24"/>
        <v>9</v>
      </c>
      <c r="X223" s="40">
        <v>0</v>
      </c>
      <c r="Y223" s="41">
        <f t="shared" si="25"/>
        <v>211.5</v>
      </c>
      <c r="Z223" s="41">
        <f t="shared" si="26"/>
        <v>211.5</v>
      </c>
      <c r="AA223" s="41">
        <v>0</v>
      </c>
      <c r="AB223" s="39">
        <v>0</v>
      </c>
      <c r="AC223" s="49"/>
      <c r="AD223" s="31">
        <f t="shared" si="28"/>
        <v>2773</v>
      </c>
      <c r="AE223" s="52" t="s">
        <v>44</v>
      </c>
      <c r="AF223" s="32" t="s">
        <v>580</v>
      </c>
      <c r="AG223" s="33" t="s">
        <v>400</v>
      </c>
      <c r="AH223" s="48">
        <v>46133</v>
      </c>
      <c r="AI223" s="34"/>
      <c r="AJ223" s="34"/>
      <c r="AK223" s="34" t="s">
        <v>112</v>
      </c>
      <c r="AL223" s="34" t="s">
        <v>99</v>
      </c>
      <c r="AM223" s="49"/>
      <c r="AN223" s="35"/>
    </row>
    <row r="224" spans="1:40" s="50" customFormat="1" x14ac:dyDescent="0.25">
      <c r="A224" s="97">
        <v>73</v>
      </c>
      <c r="B224" s="34">
        <v>46</v>
      </c>
      <c r="C224" s="28">
        <v>46130</v>
      </c>
      <c r="D224" s="37" t="s">
        <v>41</v>
      </c>
      <c r="E224" s="43"/>
      <c r="F224" s="28"/>
      <c r="G224" s="44" t="s">
        <v>578</v>
      </c>
      <c r="H224" s="29">
        <v>46129</v>
      </c>
      <c r="I224" s="42" t="s">
        <v>83</v>
      </c>
      <c r="J224" s="34" t="s">
        <v>84</v>
      </c>
      <c r="K224" s="36" t="s">
        <v>582</v>
      </c>
      <c r="L224" s="34"/>
      <c r="M224" s="51" t="s">
        <v>42</v>
      </c>
      <c r="N224" s="37" t="s">
        <v>43</v>
      </c>
      <c r="O224" s="34">
        <v>500</v>
      </c>
      <c r="P224" s="34">
        <v>0</v>
      </c>
      <c r="Q224" s="34">
        <v>500</v>
      </c>
      <c r="R224" s="38">
        <v>2.5499999999999998</v>
      </c>
      <c r="S224" s="38">
        <f t="shared" si="27"/>
        <v>1275</v>
      </c>
      <c r="T224" s="39">
        <v>0</v>
      </c>
      <c r="U224" s="39">
        <v>0</v>
      </c>
      <c r="V224" s="40">
        <v>9</v>
      </c>
      <c r="W224" s="40">
        <f t="shared" si="24"/>
        <v>9</v>
      </c>
      <c r="X224" s="40">
        <v>0</v>
      </c>
      <c r="Y224" s="41">
        <f t="shared" si="25"/>
        <v>114.75</v>
      </c>
      <c r="Z224" s="41">
        <f t="shared" si="26"/>
        <v>114.75</v>
      </c>
      <c r="AA224" s="41">
        <v>0</v>
      </c>
      <c r="AB224" s="39">
        <v>0</v>
      </c>
      <c r="AC224" s="49"/>
      <c r="AD224" s="31">
        <f t="shared" si="28"/>
        <v>1504.5</v>
      </c>
      <c r="AE224" s="52" t="s">
        <v>44</v>
      </c>
      <c r="AF224" s="32" t="s">
        <v>580</v>
      </c>
      <c r="AG224" s="33" t="s">
        <v>400</v>
      </c>
      <c r="AH224" s="48">
        <v>46133</v>
      </c>
      <c r="AI224" s="34"/>
      <c r="AJ224" s="34"/>
      <c r="AK224" s="34" t="s">
        <v>112</v>
      </c>
      <c r="AL224" s="34" t="s">
        <v>99</v>
      </c>
      <c r="AM224" s="49"/>
      <c r="AN224" s="35"/>
    </row>
    <row r="225" spans="1:40" s="50" customFormat="1" x14ac:dyDescent="0.25">
      <c r="A225" s="97">
        <v>73</v>
      </c>
      <c r="B225" s="34">
        <v>46</v>
      </c>
      <c r="C225" s="28">
        <v>46130</v>
      </c>
      <c r="D225" s="37" t="s">
        <v>41</v>
      </c>
      <c r="E225" s="43"/>
      <c r="F225" s="28"/>
      <c r="G225" s="44" t="s">
        <v>578</v>
      </c>
      <c r="H225" s="29">
        <v>46129</v>
      </c>
      <c r="I225" s="42" t="s">
        <v>83</v>
      </c>
      <c r="J225" s="34" t="s">
        <v>84</v>
      </c>
      <c r="K225" s="36" t="s">
        <v>583</v>
      </c>
      <c r="L225" s="34"/>
      <c r="M225" s="51" t="s">
        <v>42</v>
      </c>
      <c r="N225" s="37" t="s">
        <v>43</v>
      </c>
      <c r="O225" s="34">
        <v>500</v>
      </c>
      <c r="P225" s="34">
        <v>0</v>
      </c>
      <c r="Q225" s="34">
        <v>500</v>
      </c>
      <c r="R225" s="38">
        <v>2.65</v>
      </c>
      <c r="S225" s="38">
        <f t="shared" si="27"/>
        <v>1325</v>
      </c>
      <c r="T225" s="39">
        <v>0</v>
      </c>
      <c r="U225" s="39">
        <v>0</v>
      </c>
      <c r="V225" s="40">
        <v>9</v>
      </c>
      <c r="W225" s="40">
        <f t="shared" si="24"/>
        <v>9</v>
      </c>
      <c r="X225" s="40">
        <v>0</v>
      </c>
      <c r="Y225" s="41">
        <f t="shared" si="25"/>
        <v>119.25</v>
      </c>
      <c r="Z225" s="41">
        <f t="shared" si="26"/>
        <v>119.25</v>
      </c>
      <c r="AA225" s="41">
        <v>0</v>
      </c>
      <c r="AB225" s="39">
        <v>0</v>
      </c>
      <c r="AC225" s="49"/>
      <c r="AD225" s="31">
        <f t="shared" si="28"/>
        <v>1563.5</v>
      </c>
      <c r="AE225" s="52" t="s">
        <v>44</v>
      </c>
      <c r="AF225" s="32" t="s">
        <v>580</v>
      </c>
      <c r="AG225" s="33" t="s">
        <v>400</v>
      </c>
      <c r="AH225" s="48">
        <v>46133</v>
      </c>
      <c r="AI225" s="34"/>
      <c r="AJ225" s="34"/>
      <c r="AK225" s="34" t="s">
        <v>112</v>
      </c>
      <c r="AL225" s="34" t="s">
        <v>99</v>
      </c>
      <c r="AM225" s="49"/>
      <c r="AN225" s="35"/>
    </row>
    <row r="226" spans="1:40" s="50" customFormat="1" x14ac:dyDescent="0.25">
      <c r="A226" s="97">
        <v>73</v>
      </c>
      <c r="B226" s="34">
        <v>46</v>
      </c>
      <c r="C226" s="28">
        <v>46130</v>
      </c>
      <c r="D226" s="37" t="s">
        <v>41</v>
      </c>
      <c r="E226" s="43"/>
      <c r="F226" s="28"/>
      <c r="G226" s="44" t="s">
        <v>578</v>
      </c>
      <c r="H226" s="29">
        <v>46129</v>
      </c>
      <c r="I226" s="42" t="s">
        <v>83</v>
      </c>
      <c r="J226" s="34" t="s">
        <v>84</v>
      </c>
      <c r="K226" s="36" t="s">
        <v>584</v>
      </c>
      <c r="L226" s="34"/>
      <c r="M226" s="51" t="s">
        <v>42</v>
      </c>
      <c r="N226" s="37" t="s">
        <v>43</v>
      </c>
      <c r="O226" s="34">
        <v>500</v>
      </c>
      <c r="P226" s="34">
        <v>0</v>
      </c>
      <c r="Q226" s="34">
        <v>500</v>
      </c>
      <c r="R226" s="38">
        <v>2.9</v>
      </c>
      <c r="S226" s="38">
        <f t="shared" si="27"/>
        <v>1450</v>
      </c>
      <c r="T226" s="39">
        <v>0</v>
      </c>
      <c r="U226" s="39">
        <v>0</v>
      </c>
      <c r="V226" s="40">
        <v>9</v>
      </c>
      <c r="W226" s="40">
        <f t="shared" si="24"/>
        <v>9</v>
      </c>
      <c r="X226" s="40">
        <v>0</v>
      </c>
      <c r="Y226" s="41">
        <f t="shared" si="25"/>
        <v>130.5</v>
      </c>
      <c r="Z226" s="41">
        <f t="shared" si="26"/>
        <v>130.5</v>
      </c>
      <c r="AA226" s="41">
        <v>0</v>
      </c>
      <c r="AB226" s="39">
        <v>0</v>
      </c>
      <c r="AC226" s="49"/>
      <c r="AD226" s="31">
        <f t="shared" si="28"/>
        <v>1711</v>
      </c>
      <c r="AE226" s="52" t="s">
        <v>44</v>
      </c>
      <c r="AF226" s="32" t="s">
        <v>580</v>
      </c>
      <c r="AG226" s="33" t="s">
        <v>400</v>
      </c>
      <c r="AH226" s="48">
        <v>46133</v>
      </c>
      <c r="AI226" s="34"/>
      <c r="AJ226" s="34"/>
      <c r="AK226" s="34" t="s">
        <v>112</v>
      </c>
      <c r="AL226" s="34" t="s">
        <v>99</v>
      </c>
      <c r="AM226" s="49"/>
      <c r="AN226" s="35"/>
    </row>
    <row r="227" spans="1:40" s="50" customFormat="1" x14ac:dyDescent="0.25">
      <c r="A227" s="97">
        <v>73</v>
      </c>
      <c r="B227" s="34">
        <v>46</v>
      </c>
      <c r="C227" s="28">
        <v>46130</v>
      </c>
      <c r="D227" s="37" t="s">
        <v>41</v>
      </c>
      <c r="E227" s="43"/>
      <c r="F227" s="28"/>
      <c r="G227" s="44" t="s">
        <v>578</v>
      </c>
      <c r="H227" s="29">
        <v>46129</v>
      </c>
      <c r="I227" s="42" t="s">
        <v>83</v>
      </c>
      <c r="J227" s="34" t="s">
        <v>84</v>
      </c>
      <c r="K227" s="36" t="s">
        <v>585</v>
      </c>
      <c r="L227" s="34"/>
      <c r="M227" s="51" t="s">
        <v>42</v>
      </c>
      <c r="N227" s="37" t="s">
        <v>43</v>
      </c>
      <c r="O227" s="34">
        <v>100</v>
      </c>
      <c r="P227" s="34">
        <v>0</v>
      </c>
      <c r="Q227" s="34">
        <v>100</v>
      </c>
      <c r="R227" s="38">
        <v>2.2000000000000002</v>
      </c>
      <c r="S227" s="38">
        <f t="shared" si="27"/>
        <v>220.00000000000003</v>
      </c>
      <c r="T227" s="39">
        <v>0</v>
      </c>
      <c r="U227" s="39">
        <v>0</v>
      </c>
      <c r="V227" s="40">
        <v>9</v>
      </c>
      <c r="W227" s="40">
        <f t="shared" si="24"/>
        <v>9</v>
      </c>
      <c r="X227" s="40">
        <v>0</v>
      </c>
      <c r="Y227" s="41">
        <f t="shared" si="25"/>
        <v>19.8</v>
      </c>
      <c r="Z227" s="41">
        <f t="shared" si="26"/>
        <v>19.8</v>
      </c>
      <c r="AA227" s="41">
        <v>0</v>
      </c>
      <c r="AB227" s="39">
        <v>0</v>
      </c>
      <c r="AC227" s="49"/>
      <c r="AD227" s="31">
        <f t="shared" si="28"/>
        <v>259.60000000000002</v>
      </c>
      <c r="AE227" s="52" t="s">
        <v>44</v>
      </c>
      <c r="AF227" s="32" t="s">
        <v>580</v>
      </c>
      <c r="AG227" s="33" t="s">
        <v>400</v>
      </c>
      <c r="AH227" s="48">
        <v>46133</v>
      </c>
      <c r="AI227" s="34"/>
      <c r="AJ227" s="34"/>
      <c r="AK227" s="34" t="s">
        <v>112</v>
      </c>
      <c r="AL227" s="34" t="s">
        <v>99</v>
      </c>
      <c r="AM227" s="49"/>
      <c r="AN227" s="35"/>
    </row>
    <row r="228" spans="1:40" s="50" customFormat="1" x14ac:dyDescent="0.25">
      <c r="A228" s="97">
        <v>73</v>
      </c>
      <c r="B228" s="34">
        <v>46</v>
      </c>
      <c r="C228" s="28">
        <v>46130</v>
      </c>
      <c r="D228" s="37" t="s">
        <v>41</v>
      </c>
      <c r="E228" s="43"/>
      <c r="F228" s="28"/>
      <c r="G228" s="44" t="s">
        <v>578</v>
      </c>
      <c r="H228" s="29">
        <v>46129</v>
      </c>
      <c r="I228" s="42" t="s">
        <v>83</v>
      </c>
      <c r="J228" s="34" t="s">
        <v>84</v>
      </c>
      <c r="K228" s="36" t="s">
        <v>586</v>
      </c>
      <c r="L228" s="34"/>
      <c r="M228" s="51" t="s">
        <v>42</v>
      </c>
      <c r="N228" s="37" t="s">
        <v>43</v>
      </c>
      <c r="O228" s="34">
        <v>400</v>
      </c>
      <c r="P228" s="34">
        <v>0</v>
      </c>
      <c r="Q228" s="34">
        <v>400</v>
      </c>
      <c r="R228" s="38">
        <v>0.9</v>
      </c>
      <c r="S228" s="38">
        <f t="shared" si="27"/>
        <v>360</v>
      </c>
      <c r="T228" s="39">
        <v>0</v>
      </c>
      <c r="U228" s="39">
        <v>0</v>
      </c>
      <c r="V228" s="40">
        <v>9</v>
      </c>
      <c r="W228" s="40">
        <f t="shared" si="24"/>
        <v>9</v>
      </c>
      <c r="X228" s="40">
        <v>0</v>
      </c>
      <c r="Y228" s="41">
        <f t="shared" si="25"/>
        <v>32.4</v>
      </c>
      <c r="Z228" s="41">
        <f t="shared" si="26"/>
        <v>32.4</v>
      </c>
      <c r="AA228" s="41">
        <v>0</v>
      </c>
      <c r="AB228" s="39">
        <v>0</v>
      </c>
      <c r="AC228" s="49"/>
      <c r="AD228" s="31">
        <f t="shared" si="28"/>
        <v>424.79999999999995</v>
      </c>
      <c r="AE228" s="52" t="s">
        <v>44</v>
      </c>
      <c r="AF228" s="32" t="s">
        <v>580</v>
      </c>
      <c r="AG228" s="33" t="s">
        <v>400</v>
      </c>
      <c r="AH228" s="48">
        <v>46133</v>
      </c>
      <c r="AI228" s="34"/>
      <c r="AJ228" s="34"/>
      <c r="AK228" s="34" t="s">
        <v>112</v>
      </c>
      <c r="AL228" s="34" t="s">
        <v>99</v>
      </c>
      <c r="AM228" s="49"/>
      <c r="AN228" s="35"/>
    </row>
    <row r="229" spans="1:40" s="50" customFormat="1" x14ac:dyDescent="0.25">
      <c r="A229" s="97">
        <v>73</v>
      </c>
      <c r="B229" s="34">
        <v>46</v>
      </c>
      <c r="C229" s="28">
        <v>46130</v>
      </c>
      <c r="D229" s="37" t="s">
        <v>41</v>
      </c>
      <c r="E229" s="43"/>
      <c r="F229" s="28"/>
      <c r="G229" s="44" t="s">
        <v>578</v>
      </c>
      <c r="H229" s="29">
        <v>46129</v>
      </c>
      <c r="I229" s="42" t="s">
        <v>83</v>
      </c>
      <c r="J229" s="34" t="s">
        <v>84</v>
      </c>
      <c r="K229" s="36" t="s">
        <v>587</v>
      </c>
      <c r="L229" s="34"/>
      <c r="M229" s="51" t="s">
        <v>42</v>
      </c>
      <c r="N229" s="37" t="s">
        <v>43</v>
      </c>
      <c r="O229" s="34">
        <v>1000</v>
      </c>
      <c r="P229" s="34">
        <v>0</v>
      </c>
      <c r="Q229" s="34">
        <v>1000</v>
      </c>
      <c r="R229" s="38">
        <v>0.95</v>
      </c>
      <c r="S229" s="38">
        <f t="shared" si="27"/>
        <v>950</v>
      </c>
      <c r="T229" s="39">
        <v>0</v>
      </c>
      <c r="U229" s="39">
        <v>0</v>
      </c>
      <c r="V229" s="40">
        <v>9</v>
      </c>
      <c r="W229" s="40">
        <f t="shared" si="24"/>
        <v>9</v>
      </c>
      <c r="X229" s="40">
        <v>0</v>
      </c>
      <c r="Y229" s="41">
        <f t="shared" si="25"/>
        <v>85.5</v>
      </c>
      <c r="Z229" s="41">
        <f t="shared" si="26"/>
        <v>85.5</v>
      </c>
      <c r="AA229" s="41">
        <v>0</v>
      </c>
      <c r="AB229" s="39">
        <v>0</v>
      </c>
      <c r="AC229" s="49"/>
      <c r="AD229" s="31">
        <f t="shared" si="28"/>
        <v>1121</v>
      </c>
      <c r="AE229" s="52" t="s">
        <v>44</v>
      </c>
      <c r="AF229" s="32" t="s">
        <v>580</v>
      </c>
      <c r="AG229" s="33" t="s">
        <v>400</v>
      </c>
      <c r="AH229" s="48">
        <v>46133</v>
      </c>
      <c r="AI229" s="34"/>
      <c r="AJ229" s="34"/>
      <c r="AK229" s="34" t="s">
        <v>112</v>
      </c>
      <c r="AL229" s="34" t="s">
        <v>99</v>
      </c>
      <c r="AM229" s="49"/>
      <c r="AN229" s="35"/>
    </row>
    <row r="230" spans="1:40" s="50" customFormat="1" x14ac:dyDescent="0.25">
      <c r="A230" s="97">
        <v>73</v>
      </c>
      <c r="B230" s="34">
        <v>46</v>
      </c>
      <c r="C230" s="28">
        <v>46130</v>
      </c>
      <c r="D230" s="37" t="s">
        <v>41</v>
      </c>
      <c r="E230" s="43"/>
      <c r="F230" s="28"/>
      <c r="G230" s="44" t="s">
        <v>578</v>
      </c>
      <c r="H230" s="29">
        <v>46129</v>
      </c>
      <c r="I230" s="42" t="s">
        <v>83</v>
      </c>
      <c r="J230" s="34" t="s">
        <v>84</v>
      </c>
      <c r="K230" s="36" t="s">
        <v>588</v>
      </c>
      <c r="L230" s="34"/>
      <c r="M230" s="51" t="s">
        <v>42</v>
      </c>
      <c r="N230" s="37" t="s">
        <v>43</v>
      </c>
      <c r="O230" s="34">
        <v>500</v>
      </c>
      <c r="P230" s="34">
        <v>0</v>
      </c>
      <c r="Q230" s="34">
        <v>500</v>
      </c>
      <c r="R230" s="38">
        <v>0.9</v>
      </c>
      <c r="S230" s="38">
        <f t="shared" si="27"/>
        <v>450</v>
      </c>
      <c r="T230" s="39">
        <v>0</v>
      </c>
      <c r="U230" s="39">
        <v>0</v>
      </c>
      <c r="V230" s="40">
        <v>9</v>
      </c>
      <c r="W230" s="40">
        <f t="shared" si="24"/>
        <v>9</v>
      </c>
      <c r="X230" s="40">
        <v>0</v>
      </c>
      <c r="Y230" s="41">
        <f t="shared" si="25"/>
        <v>40.5</v>
      </c>
      <c r="Z230" s="41">
        <f t="shared" si="26"/>
        <v>40.5</v>
      </c>
      <c r="AA230" s="41">
        <v>0</v>
      </c>
      <c r="AB230" s="39">
        <v>0</v>
      </c>
      <c r="AC230" s="49"/>
      <c r="AD230" s="31">
        <f t="shared" si="28"/>
        <v>531</v>
      </c>
      <c r="AE230" s="52" t="s">
        <v>44</v>
      </c>
      <c r="AF230" s="32" t="s">
        <v>580</v>
      </c>
      <c r="AG230" s="33" t="s">
        <v>400</v>
      </c>
      <c r="AH230" s="48">
        <v>46133</v>
      </c>
      <c r="AI230" s="34"/>
      <c r="AJ230" s="34"/>
      <c r="AK230" s="34" t="s">
        <v>112</v>
      </c>
      <c r="AL230" s="34" t="s">
        <v>99</v>
      </c>
      <c r="AM230" s="49"/>
      <c r="AN230" s="35"/>
    </row>
    <row r="231" spans="1:40" s="50" customFormat="1" x14ac:dyDescent="0.25">
      <c r="A231" s="97">
        <v>73</v>
      </c>
      <c r="B231" s="34">
        <v>46</v>
      </c>
      <c r="C231" s="28">
        <v>46130</v>
      </c>
      <c r="D231" s="37" t="s">
        <v>41</v>
      </c>
      <c r="E231" s="43"/>
      <c r="F231" s="28"/>
      <c r="G231" s="44" t="s">
        <v>578</v>
      </c>
      <c r="H231" s="29">
        <v>46129</v>
      </c>
      <c r="I231" s="42" t="s">
        <v>83</v>
      </c>
      <c r="J231" s="34" t="s">
        <v>84</v>
      </c>
      <c r="K231" s="36" t="s">
        <v>589</v>
      </c>
      <c r="L231" s="34"/>
      <c r="M231" s="51" t="s">
        <v>42</v>
      </c>
      <c r="N231" s="37" t="s">
        <v>43</v>
      </c>
      <c r="O231" s="34">
        <v>1000</v>
      </c>
      <c r="P231" s="34">
        <v>0</v>
      </c>
      <c r="Q231" s="34">
        <v>1000</v>
      </c>
      <c r="R231" s="38">
        <v>1.25</v>
      </c>
      <c r="S231" s="38">
        <f t="shared" si="27"/>
        <v>1250</v>
      </c>
      <c r="T231" s="39">
        <v>0</v>
      </c>
      <c r="U231" s="39">
        <v>0</v>
      </c>
      <c r="V231" s="40">
        <v>9</v>
      </c>
      <c r="W231" s="40">
        <f t="shared" si="24"/>
        <v>9</v>
      </c>
      <c r="X231" s="40">
        <v>0</v>
      </c>
      <c r="Y231" s="41">
        <f t="shared" si="25"/>
        <v>112.5</v>
      </c>
      <c r="Z231" s="41">
        <f t="shared" si="26"/>
        <v>112.5</v>
      </c>
      <c r="AA231" s="41">
        <v>0</v>
      </c>
      <c r="AB231" s="39">
        <v>0</v>
      </c>
      <c r="AC231" s="49"/>
      <c r="AD231" s="31">
        <f t="shared" si="28"/>
        <v>1475</v>
      </c>
      <c r="AE231" s="52" t="s">
        <v>44</v>
      </c>
      <c r="AF231" s="32" t="s">
        <v>580</v>
      </c>
      <c r="AG231" s="33" t="s">
        <v>400</v>
      </c>
      <c r="AH231" s="48">
        <v>46133</v>
      </c>
      <c r="AI231" s="34"/>
      <c r="AJ231" s="34"/>
      <c r="AK231" s="34" t="s">
        <v>112</v>
      </c>
      <c r="AL231" s="34" t="s">
        <v>99</v>
      </c>
      <c r="AM231" s="49"/>
      <c r="AN231" s="35"/>
    </row>
    <row r="232" spans="1:40" s="50" customFormat="1" x14ac:dyDescent="0.25">
      <c r="A232" s="97">
        <v>73</v>
      </c>
      <c r="B232" s="34">
        <v>46</v>
      </c>
      <c r="C232" s="28">
        <v>46130</v>
      </c>
      <c r="D232" s="37" t="s">
        <v>41</v>
      </c>
      <c r="E232" s="43"/>
      <c r="F232" s="28"/>
      <c r="G232" s="44" t="s">
        <v>578</v>
      </c>
      <c r="H232" s="29">
        <v>46129</v>
      </c>
      <c r="I232" s="42" t="s">
        <v>83</v>
      </c>
      <c r="J232" s="34" t="s">
        <v>84</v>
      </c>
      <c r="K232" s="36" t="s">
        <v>590</v>
      </c>
      <c r="L232" s="34"/>
      <c r="M232" s="51" t="s">
        <v>42</v>
      </c>
      <c r="N232" s="37" t="s">
        <v>43</v>
      </c>
      <c r="O232" s="34">
        <v>600</v>
      </c>
      <c r="P232" s="34">
        <v>0</v>
      </c>
      <c r="Q232" s="34">
        <v>600</v>
      </c>
      <c r="R232" s="38">
        <v>1.25</v>
      </c>
      <c r="S232" s="38">
        <f t="shared" si="27"/>
        <v>750</v>
      </c>
      <c r="T232" s="39">
        <v>0</v>
      </c>
      <c r="U232" s="39">
        <v>0</v>
      </c>
      <c r="V232" s="40">
        <v>9</v>
      </c>
      <c r="W232" s="40">
        <f t="shared" si="24"/>
        <v>9</v>
      </c>
      <c r="X232" s="40">
        <v>0</v>
      </c>
      <c r="Y232" s="41">
        <f t="shared" si="25"/>
        <v>67.5</v>
      </c>
      <c r="Z232" s="41">
        <f t="shared" si="26"/>
        <v>67.5</v>
      </c>
      <c r="AA232" s="41">
        <v>0</v>
      </c>
      <c r="AB232" s="39">
        <v>0</v>
      </c>
      <c r="AC232" s="49"/>
      <c r="AD232" s="31">
        <f t="shared" si="28"/>
        <v>885</v>
      </c>
      <c r="AE232" s="52" t="s">
        <v>44</v>
      </c>
      <c r="AF232" s="32" t="s">
        <v>580</v>
      </c>
      <c r="AG232" s="33" t="s">
        <v>400</v>
      </c>
      <c r="AH232" s="48">
        <v>46133</v>
      </c>
      <c r="AI232" s="34"/>
      <c r="AJ232" s="34"/>
      <c r="AK232" s="34" t="s">
        <v>112</v>
      </c>
      <c r="AL232" s="34" t="s">
        <v>99</v>
      </c>
      <c r="AM232" s="49"/>
      <c r="AN232" s="35"/>
    </row>
    <row r="233" spans="1:40" s="50" customFormat="1" x14ac:dyDescent="0.25">
      <c r="A233" s="97">
        <v>73</v>
      </c>
      <c r="B233" s="34">
        <v>46</v>
      </c>
      <c r="C233" s="28">
        <v>46130</v>
      </c>
      <c r="D233" s="37" t="s">
        <v>41</v>
      </c>
      <c r="E233" s="43"/>
      <c r="F233" s="28"/>
      <c r="G233" s="44" t="s">
        <v>578</v>
      </c>
      <c r="H233" s="29">
        <v>46129</v>
      </c>
      <c r="I233" s="42" t="s">
        <v>83</v>
      </c>
      <c r="J233" s="34" t="s">
        <v>84</v>
      </c>
      <c r="K233" s="36" t="s">
        <v>591</v>
      </c>
      <c r="L233" s="34"/>
      <c r="M233" s="51" t="s">
        <v>42</v>
      </c>
      <c r="N233" s="37" t="s">
        <v>43</v>
      </c>
      <c r="O233" s="34">
        <v>1000</v>
      </c>
      <c r="P233" s="34">
        <v>0</v>
      </c>
      <c r="Q233" s="34">
        <v>1000</v>
      </c>
      <c r="R233" s="38">
        <v>0.85</v>
      </c>
      <c r="S233" s="38">
        <f t="shared" si="27"/>
        <v>850</v>
      </c>
      <c r="T233" s="39">
        <v>0</v>
      </c>
      <c r="U233" s="39">
        <v>0</v>
      </c>
      <c r="V233" s="40">
        <v>9</v>
      </c>
      <c r="W233" s="40">
        <f t="shared" si="24"/>
        <v>9</v>
      </c>
      <c r="X233" s="40">
        <v>0</v>
      </c>
      <c r="Y233" s="41">
        <f t="shared" si="25"/>
        <v>76.5</v>
      </c>
      <c r="Z233" s="41">
        <f t="shared" si="26"/>
        <v>76.5</v>
      </c>
      <c r="AA233" s="41">
        <v>0</v>
      </c>
      <c r="AB233" s="39">
        <v>0</v>
      </c>
      <c r="AC233" s="49"/>
      <c r="AD233" s="31">
        <f t="shared" si="28"/>
        <v>1003</v>
      </c>
      <c r="AE233" s="52" t="s">
        <v>44</v>
      </c>
      <c r="AF233" s="32" t="s">
        <v>580</v>
      </c>
      <c r="AG233" s="33" t="s">
        <v>400</v>
      </c>
      <c r="AH233" s="48">
        <v>46133</v>
      </c>
      <c r="AI233" s="34"/>
      <c r="AJ233" s="34"/>
      <c r="AK233" s="34" t="s">
        <v>112</v>
      </c>
      <c r="AL233" s="34" t="s">
        <v>99</v>
      </c>
      <c r="AM233" s="49"/>
      <c r="AN233" s="35"/>
    </row>
    <row r="234" spans="1:40" s="50" customFormat="1" x14ac:dyDescent="0.25">
      <c r="A234" s="97">
        <v>73</v>
      </c>
      <c r="B234" s="34">
        <v>46</v>
      </c>
      <c r="C234" s="28">
        <v>46130</v>
      </c>
      <c r="D234" s="37" t="s">
        <v>41</v>
      </c>
      <c r="E234" s="43"/>
      <c r="F234" s="28"/>
      <c r="G234" s="44" t="s">
        <v>578</v>
      </c>
      <c r="H234" s="29">
        <v>46129</v>
      </c>
      <c r="I234" s="42" t="s">
        <v>83</v>
      </c>
      <c r="J234" s="34" t="s">
        <v>84</v>
      </c>
      <c r="K234" s="36" t="s">
        <v>592</v>
      </c>
      <c r="L234" s="34"/>
      <c r="M234" s="51" t="s">
        <v>42</v>
      </c>
      <c r="N234" s="37" t="s">
        <v>43</v>
      </c>
      <c r="O234" s="34">
        <v>1000</v>
      </c>
      <c r="P234" s="34">
        <v>0</v>
      </c>
      <c r="Q234" s="34">
        <v>1000</v>
      </c>
      <c r="R234" s="38">
        <v>1.3</v>
      </c>
      <c r="S234" s="38">
        <f t="shared" si="27"/>
        <v>1300</v>
      </c>
      <c r="T234" s="39">
        <v>0</v>
      </c>
      <c r="U234" s="39">
        <v>0</v>
      </c>
      <c r="V234" s="40">
        <v>9</v>
      </c>
      <c r="W234" s="40">
        <f t="shared" si="24"/>
        <v>9</v>
      </c>
      <c r="X234" s="40">
        <v>0</v>
      </c>
      <c r="Y234" s="41">
        <f t="shared" si="25"/>
        <v>117</v>
      </c>
      <c r="Z234" s="41">
        <f t="shared" si="26"/>
        <v>117</v>
      </c>
      <c r="AA234" s="41">
        <v>0</v>
      </c>
      <c r="AB234" s="39">
        <v>0</v>
      </c>
      <c r="AC234" s="49"/>
      <c r="AD234" s="31">
        <f t="shared" si="28"/>
        <v>1534</v>
      </c>
      <c r="AE234" s="52" t="s">
        <v>44</v>
      </c>
      <c r="AF234" s="32" t="s">
        <v>580</v>
      </c>
      <c r="AG234" s="33" t="s">
        <v>400</v>
      </c>
      <c r="AH234" s="48">
        <v>46133</v>
      </c>
      <c r="AI234" s="34"/>
      <c r="AJ234" s="34"/>
      <c r="AK234" s="34" t="s">
        <v>112</v>
      </c>
      <c r="AL234" s="34" t="s">
        <v>99</v>
      </c>
      <c r="AM234" s="49"/>
      <c r="AN234" s="35"/>
    </row>
    <row r="235" spans="1:40" s="50" customFormat="1" x14ac:dyDescent="0.25">
      <c r="A235" s="97">
        <v>73</v>
      </c>
      <c r="B235" s="34">
        <v>46</v>
      </c>
      <c r="C235" s="28">
        <v>46130</v>
      </c>
      <c r="D235" s="37" t="s">
        <v>41</v>
      </c>
      <c r="E235" s="43"/>
      <c r="F235" s="28"/>
      <c r="G235" s="44" t="s">
        <v>578</v>
      </c>
      <c r="H235" s="29">
        <v>46129</v>
      </c>
      <c r="I235" s="42" t="s">
        <v>83</v>
      </c>
      <c r="J235" s="34" t="s">
        <v>84</v>
      </c>
      <c r="K235" s="36" t="s">
        <v>593</v>
      </c>
      <c r="L235" s="34"/>
      <c r="M235" s="51" t="s">
        <v>42</v>
      </c>
      <c r="N235" s="37" t="s">
        <v>43</v>
      </c>
      <c r="O235" s="34">
        <v>1000</v>
      </c>
      <c r="P235" s="34">
        <v>0</v>
      </c>
      <c r="Q235" s="34">
        <v>1000</v>
      </c>
      <c r="R235" s="38">
        <v>0.85</v>
      </c>
      <c r="S235" s="38">
        <f t="shared" si="27"/>
        <v>850</v>
      </c>
      <c r="T235" s="39">
        <v>0</v>
      </c>
      <c r="U235" s="39">
        <v>0</v>
      </c>
      <c r="V235" s="40">
        <v>9</v>
      </c>
      <c r="W235" s="40">
        <f t="shared" si="24"/>
        <v>9</v>
      </c>
      <c r="X235" s="40">
        <v>0</v>
      </c>
      <c r="Y235" s="41">
        <f t="shared" si="25"/>
        <v>76.5</v>
      </c>
      <c r="Z235" s="41">
        <f t="shared" si="26"/>
        <v>76.5</v>
      </c>
      <c r="AA235" s="41">
        <v>0</v>
      </c>
      <c r="AB235" s="39">
        <v>0</v>
      </c>
      <c r="AC235" s="49"/>
      <c r="AD235" s="31">
        <f t="shared" si="28"/>
        <v>1003</v>
      </c>
      <c r="AE235" s="52" t="s">
        <v>44</v>
      </c>
      <c r="AF235" s="32" t="s">
        <v>580</v>
      </c>
      <c r="AG235" s="33" t="s">
        <v>400</v>
      </c>
      <c r="AH235" s="48">
        <v>46133</v>
      </c>
      <c r="AI235" s="34"/>
      <c r="AJ235" s="34"/>
      <c r="AK235" s="34" t="s">
        <v>112</v>
      </c>
      <c r="AL235" s="34" t="s">
        <v>99</v>
      </c>
      <c r="AM235" s="49"/>
      <c r="AN235" s="35"/>
    </row>
    <row r="236" spans="1:40" s="50" customFormat="1" x14ac:dyDescent="0.25">
      <c r="A236" s="97">
        <v>73</v>
      </c>
      <c r="B236" s="34">
        <v>46</v>
      </c>
      <c r="C236" s="28">
        <v>46130</v>
      </c>
      <c r="D236" s="37" t="s">
        <v>41</v>
      </c>
      <c r="E236" s="43"/>
      <c r="F236" s="28"/>
      <c r="G236" s="44" t="s">
        <v>578</v>
      </c>
      <c r="H236" s="29">
        <v>46129</v>
      </c>
      <c r="I236" s="42" t="s">
        <v>83</v>
      </c>
      <c r="J236" s="34" t="s">
        <v>84</v>
      </c>
      <c r="K236" s="36" t="s">
        <v>594</v>
      </c>
      <c r="L236" s="34"/>
      <c r="M236" s="51" t="s">
        <v>42</v>
      </c>
      <c r="N236" s="37" t="s">
        <v>43</v>
      </c>
      <c r="O236" s="34">
        <v>1000</v>
      </c>
      <c r="P236" s="34">
        <v>0</v>
      </c>
      <c r="Q236" s="34">
        <v>1000</v>
      </c>
      <c r="R236" s="38">
        <v>1.25</v>
      </c>
      <c r="S236" s="38">
        <f t="shared" si="27"/>
        <v>1250</v>
      </c>
      <c r="T236" s="39">
        <v>0</v>
      </c>
      <c r="U236" s="39">
        <v>0</v>
      </c>
      <c r="V236" s="40">
        <v>9</v>
      </c>
      <c r="W236" s="40">
        <f t="shared" si="24"/>
        <v>9</v>
      </c>
      <c r="X236" s="40">
        <v>0</v>
      </c>
      <c r="Y236" s="41">
        <f t="shared" si="25"/>
        <v>112.5</v>
      </c>
      <c r="Z236" s="41">
        <f t="shared" si="26"/>
        <v>112.5</v>
      </c>
      <c r="AA236" s="41">
        <v>0</v>
      </c>
      <c r="AB236" s="39">
        <v>0</v>
      </c>
      <c r="AC236" s="49"/>
      <c r="AD236" s="31">
        <f t="shared" si="28"/>
        <v>1475</v>
      </c>
      <c r="AE236" s="52" t="s">
        <v>44</v>
      </c>
      <c r="AF236" s="32" t="s">
        <v>580</v>
      </c>
      <c r="AG236" s="33" t="s">
        <v>400</v>
      </c>
      <c r="AH236" s="48">
        <v>46133</v>
      </c>
      <c r="AI236" s="34"/>
      <c r="AJ236" s="34"/>
      <c r="AK236" s="34" t="s">
        <v>112</v>
      </c>
      <c r="AL236" s="34" t="s">
        <v>99</v>
      </c>
      <c r="AM236" s="49"/>
      <c r="AN236" s="35"/>
    </row>
    <row r="237" spans="1:40" s="50" customFormat="1" x14ac:dyDescent="0.25">
      <c r="A237" s="97">
        <v>73</v>
      </c>
      <c r="B237" s="34">
        <v>46</v>
      </c>
      <c r="C237" s="28">
        <v>46130</v>
      </c>
      <c r="D237" s="37" t="s">
        <v>41</v>
      </c>
      <c r="E237" s="43"/>
      <c r="F237" s="28"/>
      <c r="G237" s="44" t="s">
        <v>578</v>
      </c>
      <c r="H237" s="29">
        <v>46129</v>
      </c>
      <c r="I237" s="42" t="s">
        <v>83</v>
      </c>
      <c r="J237" s="34" t="s">
        <v>84</v>
      </c>
      <c r="K237" s="36" t="s">
        <v>595</v>
      </c>
      <c r="L237" s="34"/>
      <c r="M237" s="51" t="s">
        <v>42</v>
      </c>
      <c r="N237" s="37" t="s">
        <v>47</v>
      </c>
      <c r="O237" s="34">
        <v>100</v>
      </c>
      <c r="P237" s="34">
        <v>0</v>
      </c>
      <c r="Q237" s="34">
        <v>100</v>
      </c>
      <c r="R237" s="38">
        <v>203</v>
      </c>
      <c r="S237" s="38">
        <f t="shared" si="27"/>
        <v>20300</v>
      </c>
      <c r="T237" s="39">
        <v>0</v>
      </c>
      <c r="U237" s="39">
        <v>0</v>
      </c>
      <c r="V237" s="40">
        <v>9</v>
      </c>
      <c r="W237" s="40">
        <f t="shared" si="24"/>
        <v>9</v>
      </c>
      <c r="X237" s="40">
        <v>0</v>
      </c>
      <c r="Y237" s="41">
        <f t="shared" si="25"/>
        <v>1827</v>
      </c>
      <c r="Z237" s="41">
        <f t="shared" si="26"/>
        <v>1827</v>
      </c>
      <c r="AA237" s="41">
        <v>0</v>
      </c>
      <c r="AB237" s="39">
        <v>0</v>
      </c>
      <c r="AC237" s="49"/>
      <c r="AD237" s="31">
        <f t="shared" si="28"/>
        <v>23954</v>
      </c>
      <c r="AE237" s="52" t="s">
        <v>44</v>
      </c>
      <c r="AF237" s="32" t="s">
        <v>580</v>
      </c>
      <c r="AG237" s="33" t="s">
        <v>400</v>
      </c>
      <c r="AH237" s="48">
        <v>46133</v>
      </c>
      <c r="AI237" s="34"/>
      <c r="AJ237" s="34"/>
      <c r="AK237" s="34" t="s">
        <v>112</v>
      </c>
      <c r="AL237" s="34" t="s">
        <v>99</v>
      </c>
      <c r="AM237" s="49"/>
      <c r="AN237" s="35"/>
    </row>
    <row r="238" spans="1:40" s="50" customFormat="1" ht="25.5" x14ac:dyDescent="0.25">
      <c r="A238" s="97">
        <v>73</v>
      </c>
      <c r="B238" s="34">
        <v>46</v>
      </c>
      <c r="C238" s="28">
        <v>46130</v>
      </c>
      <c r="D238" s="37" t="s">
        <v>41</v>
      </c>
      <c r="E238" s="43"/>
      <c r="F238" s="28"/>
      <c r="G238" s="44" t="s">
        <v>578</v>
      </c>
      <c r="H238" s="29">
        <v>46129</v>
      </c>
      <c r="I238" s="42" t="s">
        <v>83</v>
      </c>
      <c r="J238" s="34" t="s">
        <v>84</v>
      </c>
      <c r="K238" s="36" t="s">
        <v>596</v>
      </c>
      <c r="L238" s="34"/>
      <c r="M238" s="51" t="s">
        <v>42</v>
      </c>
      <c r="N238" s="37" t="s">
        <v>47</v>
      </c>
      <c r="O238" s="34">
        <v>500</v>
      </c>
      <c r="P238" s="34">
        <v>0</v>
      </c>
      <c r="Q238" s="34">
        <v>500</v>
      </c>
      <c r="R238" s="38">
        <v>42.06</v>
      </c>
      <c r="S238" s="38">
        <f t="shared" si="27"/>
        <v>21030</v>
      </c>
      <c r="T238" s="39">
        <v>0</v>
      </c>
      <c r="U238" s="39">
        <v>0</v>
      </c>
      <c r="V238" s="40">
        <v>9</v>
      </c>
      <c r="W238" s="40">
        <f t="shared" si="24"/>
        <v>9</v>
      </c>
      <c r="X238" s="40">
        <v>0</v>
      </c>
      <c r="Y238" s="41">
        <f t="shared" si="25"/>
        <v>1892.6999999999998</v>
      </c>
      <c r="Z238" s="41">
        <f t="shared" si="26"/>
        <v>1892.6999999999998</v>
      </c>
      <c r="AA238" s="41">
        <v>0</v>
      </c>
      <c r="AB238" s="39">
        <v>0</v>
      </c>
      <c r="AC238" s="49"/>
      <c r="AD238" s="31">
        <f t="shared" si="28"/>
        <v>24815.4</v>
      </c>
      <c r="AE238" s="52" t="s">
        <v>44</v>
      </c>
      <c r="AF238" s="32" t="s">
        <v>580</v>
      </c>
      <c r="AG238" s="33" t="s">
        <v>400</v>
      </c>
      <c r="AH238" s="48">
        <v>46133</v>
      </c>
      <c r="AI238" s="34"/>
      <c r="AJ238" s="34"/>
      <c r="AK238" s="34" t="s">
        <v>112</v>
      </c>
      <c r="AL238" s="34" t="s">
        <v>99</v>
      </c>
      <c r="AM238" s="49"/>
      <c r="AN238" s="35"/>
    </row>
    <row r="239" spans="1:40" s="50" customFormat="1" ht="38.25" x14ac:dyDescent="0.25">
      <c r="A239" s="97">
        <v>74</v>
      </c>
      <c r="B239" s="34">
        <v>47</v>
      </c>
      <c r="C239" s="28">
        <v>46130</v>
      </c>
      <c r="D239" s="37" t="s">
        <v>41</v>
      </c>
      <c r="E239" s="43"/>
      <c r="F239" s="28"/>
      <c r="G239" s="44" t="s">
        <v>597</v>
      </c>
      <c r="H239" s="29">
        <v>46129</v>
      </c>
      <c r="I239" s="42" t="s">
        <v>72</v>
      </c>
      <c r="J239" s="34" t="s">
        <v>73</v>
      </c>
      <c r="K239" s="36" t="s">
        <v>598</v>
      </c>
      <c r="L239" s="34">
        <v>85362020</v>
      </c>
      <c r="M239" s="51" t="s">
        <v>42</v>
      </c>
      <c r="N239" s="37" t="s">
        <v>57</v>
      </c>
      <c r="O239" s="34">
        <v>1</v>
      </c>
      <c r="P239" s="34">
        <v>0</v>
      </c>
      <c r="Q239" s="34">
        <v>1</v>
      </c>
      <c r="R239" s="38">
        <v>6079.2</v>
      </c>
      <c r="S239" s="38">
        <f t="shared" si="27"/>
        <v>6079.2</v>
      </c>
      <c r="T239" s="39">
        <v>0</v>
      </c>
      <c r="U239" s="39">
        <v>0</v>
      </c>
      <c r="V239" s="40">
        <v>9</v>
      </c>
      <c r="W239" s="40">
        <f t="shared" ref="W239:W302" si="31">V239</f>
        <v>9</v>
      </c>
      <c r="X239" s="40">
        <v>0</v>
      </c>
      <c r="Y239" s="41">
        <f t="shared" si="25"/>
        <v>547.12799999999993</v>
      </c>
      <c r="Z239" s="41">
        <f t="shared" si="26"/>
        <v>547.12799999999993</v>
      </c>
      <c r="AA239" s="41">
        <v>0</v>
      </c>
      <c r="AB239" s="39">
        <v>0</v>
      </c>
      <c r="AC239" s="49"/>
      <c r="AD239" s="31">
        <f t="shared" si="28"/>
        <v>7173.4559999999992</v>
      </c>
      <c r="AE239" s="52" t="s">
        <v>44</v>
      </c>
      <c r="AF239" s="32" t="s">
        <v>599</v>
      </c>
      <c r="AG239" s="33" t="s">
        <v>167</v>
      </c>
      <c r="AH239" s="48">
        <v>46135</v>
      </c>
      <c r="AI239" s="34"/>
      <c r="AJ239" s="34"/>
      <c r="AK239" s="34" t="s">
        <v>112</v>
      </c>
      <c r="AL239" s="34" t="s">
        <v>99</v>
      </c>
      <c r="AM239" s="49"/>
      <c r="AN239" s="35"/>
    </row>
    <row r="240" spans="1:40" s="50" customFormat="1" ht="25.5" x14ac:dyDescent="0.25">
      <c r="A240" s="97">
        <v>74</v>
      </c>
      <c r="B240" s="34">
        <v>47</v>
      </c>
      <c r="C240" s="28">
        <v>46130</v>
      </c>
      <c r="D240" s="37" t="s">
        <v>41</v>
      </c>
      <c r="E240" s="43"/>
      <c r="F240" s="28"/>
      <c r="G240" s="44" t="s">
        <v>597</v>
      </c>
      <c r="H240" s="29">
        <v>46129</v>
      </c>
      <c r="I240" s="42" t="s">
        <v>72</v>
      </c>
      <c r="J240" s="34" t="s">
        <v>73</v>
      </c>
      <c r="K240" s="36" t="s">
        <v>600</v>
      </c>
      <c r="L240" s="34">
        <v>85381010</v>
      </c>
      <c r="M240" s="51" t="s">
        <v>42</v>
      </c>
      <c r="N240" s="37" t="s">
        <v>57</v>
      </c>
      <c r="O240" s="34">
        <v>1</v>
      </c>
      <c r="P240" s="34">
        <v>0</v>
      </c>
      <c r="Q240" s="34">
        <v>1</v>
      </c>
      <c r="R240" s="38">
        <v>979.2</v>
      </c>
      <c r="S240" s="38">
        <f t="shared" si="27"/>
        <v>979.2</v>
      </c>
      <c r="T240" s="39">
        <v>0</v>
      </c>
      <c r="U240" s="39">
        <v>0</v>
      </c>
      <c r="V240" s="40">
        <v>9</v>
      </c>
      <c r="W240" s="40">
        <f t="shared" si="31"/>
        <v>9</v>
      </c>
      <c r="X240" s="40">
        <v>0</v>
      </c>
      <c r="Y240" s="41">
        <f t="shared" si="25"/>
        <v>88.128</v>
      </c>
      <c r="Z240" s="41">
        <f t="shared" si="26"/>
        <v>88.128</v>
      </c>
      <c r="AA240" s="41">
        <v>0</v>
      </c>
      <c r="AB240" s="39">
        <v>0</v>
      </c>
      <c r="AC240" s="49"/>
      <c r="AD240" s="31">
        <f t="shared" si="28"/>
        <v>1155.4559999999999</v>
      </c>
      <c r="AE240" s="52" t="s">
        <v>44</v>
      </c>
      <c r="AF240" s="32" t="s">
        <v>599</v>
      </c>
      <c r="AG240" s="33" t="s">
        <v>167</v>
      </c>
      <c r="AH240" s="48">
        <v>46135</v>
      </c>
      <c r="AI240" s="34"/>
      <c r="AJ240" s="34"/>
      <c r="AK240" s="34" t="s">
        <v>112</v>
      </c>
      <c r="AL240" s="34" t="s">
        <v>99</v>
      </c>
      <c r="AM240" s="49"/>
      <c r="AN240" s="35"/>
    </row>
    <row r="241" spans="1:40" s="50" customFormat="1" x14ac:dyDescent="0.25">
      <c r="A241" s="97">
        <v>74</v>
      </c>
      <c r="B241" s="34">
        <v>47</v>
      </c>
      <c r="C241" s="28">
        <v>46130</v>
      </c>
      <c r="D241" s="37" t="s">
        <v>41</v>
      </c>
      <c r="E241" s="43"/>
      <c r="F241" s="28"/>
      <c r="G241" s="44" t="s">
        <v>597</v>
      </c>
      <c r="H241" s="29">
        <v>46129</v>
      </c>
      <c r="I241" s="42" t="s">
        <v>72</v>
      </c>
      <c r="J241" s="34" t="s">
        <v>73</v>
      </c>
      <c r="K241" s="36" t="s">
        <v>601</v>
      </c>
      <c r="L241" s="34">
        <v>85389000</v>
      </c>
      <c r="M241" s="51" t="s">
        <v>42</v>
      </c>
      <c r="N241" s="37" t="s">
        <v>57</v>
      </c>
      <c r="O241" s="34">
        <v>1</v>
      </c>
      <c r="P241" s="34">
        <v>0</v>
      </c>
      <c r="Q241" s="34">
        <v>1</v>
      </c>
      <c r="R241" s="38">
        <v>1173</v>
      </c>
      <c r="S241" s="38">
        <f t="shared" si="27"/>
        <v>1173</v>
      </c>
      <c r="T241" s="39">
        <v>0</v>
      </c>
      <c r="U241" s="39">
        <v>0</v>
      </c>
      <c r="V241" s="40">
        <v>9</v>
      </c>
      <c r="W241" s="40">
        <f t="shared" si="31"/>
        <v>9</v>
      </c>
      <c r="X241" s="40">
        <v>0</v>
      </c>
      <c r="Y241" s="41">
        <f t="shared" si="25"/>
        <v>105.57</v>
      </c>
      <c r="Z241" s="41">
        <f t="shared" si="26"/>
        <v>105.57</v>
      </c>
      <c r="AA241" s="41">
        <v>0</v>
      </c>
      <c r="AB241" s="39">
        <v>0</v>
      </c>
      <c r="AC241" s="49"/>
      <c r="AD241" s="31">
        <f t="shared" si="28"/>
        <v>1384.1399999999999</v>
      </c>
      <c r="AE241" s="52" t="s">
        <v>44</v>
      </c>
      <c r="AF241" s="32" t="s">
        <v>599</v>
      </c>
      <c r="AG241" s="33" t="s">
        <v>167</v>
      </c>
      <c r="AH241" s="48">
        <v>46135</v>
      </c>
      <c r="AI241" s="34"/>
      <c r="AJ241" s="34"/>
      <c r="AK241" s="34" t="s">
        <v>112</v>
      </c>
      <c r="AL241" s="34" t="s">
        <v>99</v>
      </c>
      <c r="AM241" s="49"/>
      <c r="AN241" s="35"/>
    </row>
    <row r="242" spans="1:40" s="50" customFormat="1" ht="25.5" x14ac:dyDescent="0.25">
      <c r="A242" s="97">
        <v>74</v>
      </c>
      <c r="B242" s="34">
        <v>47</v>
      </c>
      <c r="C242" s="28">
        <v>46130</v>
      </c>
      <c r="D242" s="37" t="s">
        <v>41</v>
      </c>
      <c r="E242" s="43"/>
      <c r="F242" s="28"/>
      <c r="G242" s="44" t="s">
        <v>597</v>
      </c>
      <c r="H242" s="29">
        <v>46129</v>
      </c>
      <c r="I242" s="42" t="s">
        <v>72</v>
      </c>
      <c r="J242" s="34" t="s">
        <v>73</v>
      </c>
      <c r="K242" s="36" t="s">
        <v>602</v>
      </c>
      <c r="L242" s="34">
        <v>85389000</v>
      </c>
      <c r="M242" s="51" t="s">
        <v>42</v>
      </c>
      <c r="N242" s="37" t="s">
        <v>57</v>
      </c>
      <c r="O242" s="34">
        <v>2</v>
      </c>
      <c r="P242" s="34">
        <v>0</v>
      </c>
      <c r="Q242" s="34">
        <v>2</v>
      </c>
      <c r="R242" s="38">
        <v>1030.2</v>
      </c>
      <c r="S242" s="38">
        <f t="shared" si="27"/>
        <v>2060.4</v>
      </c>
      <c r="T242" s="39">
        <v>0</v>
      </c>
      <c r="U242" s="39">
        <v>0</v>
      </c>
      <c r="V242" s="40">
        <v>9</v>
      </c>
      <c r="W242" s="40">
        <f t="shared" si="31"/>
        <v>9</v>
      </c>
      <c r="X242" s="40">
        <v>0</v>
      </c>
      <c r="Y242" s="41">
        <f t="shared" si="25"/>
        <v>185.43600000000001</v>
      </c>
      <c r="Z242" s="41">
        <f t="shared" si="26"/>
        <v>185.43600000000001</v>
      </c>
      <c r="AA242" s="41">
        <v>0</v>
      </c>
      <c r="AB242" s="39">
        <v>0</v>
      </c>
      <c r="AC242" s="49"/>
      <c r="AD242" s="31">
        <f t="shared" si="28"/>
        <v>2431.2720000000004</v>
      </c>
      <c r="AE242" s="52" t="s">
        <v>44</v>
      </c>
      <c r="AF242" s="32" t="s">
        <v>599</v>
      </c>
      <c r="AG242" s="33" t="s">
        <v>167</v>
      </c>
      <c r="AH242" s="48">
        <v>46135</v>
      </c>
      <c r="AI242" s="34"/>
      <c r="AJ242" s="34"/>
      <c r="AK242" s="34" t="s">
        <v>112</v>
      </c>
      <c r="AL242" s="34" t="s">
        <v>99</v>
      </c>
      <c r="AM242" s="49"/>
      <c r="AN242" s="35"/>
    </row>
    <row r="243" spans="1:40" s="50" customFormat="1" ht="25.5" x14ac:dyDescent="0.25">
      <c r="A243" s="97">
        <v>74</v>
      </c>
      <c r="B243" s="34">
        <v>47</v>
      </c>
      <c r="C243" s="28">
        <v>46130</v>
      </c>
      <c r="D243" s="37" t="s">
        <v>41</v>
      </c>
      <c r="E243" s="43"/>
      <c r="F243" s="28"/>
      <c r="G243" s="44" t="s">
        <v>597</v>
      </c>
      <c r="H243" s="29">
        <v>46129</v>
      </c>
      <c r="I243" s="42" t="s">
        <v>72</v>
      </c>
      <c r="J243" s="34" t="s">
        <v>73</v>
      </c>
      <c r="K243" s="36" t="s">
        <v>603</v>
      </c>
      <c r="L243" s="34">
        <v>85365010</v>
      </c>
      <c r="M243" s="51" t="s">
        <v>42</v>
      </c>
      <c r="N243" s="37" t="s">
        <v>57</v>
      </c>
      <c r="O243" s="34">
        <v>2</v>
      </c>
      <c r="P243" s="34">
        <v>0</v>
      </c>
      <c r="Q243" s="34">
        <v>2</v>
      </c>
      <c r="R243" s="38">
        <v>6384</v>
      </c>
      <c r="S243" s="38">
        <f t="shared" si="27"/>
        <v>12768</v>
      </c>
      <c r="T243" s="39">
        <v>0</v>
      </c>
      <c r="U243" s="39">
        <v>0</v>
      </c>
      <c r="V243" s="40">
        <v>9</v>
      </c>
      <c r="W243" s="40">
        <f t="shared" si="31"/>
        <v>9</v>
      </c>
      <c r="X243" s="40">
        <v>0</v>
      </c>
      <c r="Y243" s="41">
        <f t="shared" si="25"/>
        <v>1149.1199999999999</v>
      </c>
      <c r="Z243" s="41">
        <f t="shared" si="26"/>
        <v>1149.1199999999999</v>
      </c>
      <c r="AA243" s="41">
        <v>0</v>
      </c>
      <c r="AB243" s="39">
        <v>0</v>
      </c>
      <c r="AC243" s="49"/>
      <c r="AD243" s="31">
        <f t="shared" si="28"/>
        <v>15066.239999999998</v>
      </c>
      <c r="AE243" s="52" t="s">
        <v>44</v>
      </c>
      <c r="AF243" s="32" t="s">
        <v>599</v>
      </c>
      <c r="AG243" s="33" t="s">
        <v>167</v>
      </c>
      <c r="AH243" s="48">
        <v>46135</v>
      </c>
      <c r="AI243" s="34"/>
      <c r="AJ243" s="34"/>
      <c r="AK243" s="34" t="s">
        <v>112</v>
      </c>
      <c r="AL243" s="34" t="s">
        <v>99</v>
      </c>
      <c r="AM243" s="49"/>
      <c r="AN243" s="35"/>
    </row>
    <row r="244" spans="1:40" s="50" customFormat="1" ht="25.5" x14ac:dyDescent="0.25">
      <c r="A244" s="97">
        <v>74</v>
      </c>
      <c r="B244" s="34">
        <v>47</v>
      </c>
      <c r="C244" s="28">
        <v>46130</v>
      </c>
      <c r="D244" s="37" t="s">
        <v>41</v>
      </c>
      <c r="E244" s="43"/>
      <c r="F244" s="28"/>
      <c r="G244" s="44" t="s">
        <v>597</v>
      </c>
      <c r="H244" s="29">
        <v>46129</v>
      </c>
      <c r="I244" s="42" t="s">
        <v>72</v>
      </c>
      <c r="J244" s="34" t="s">
        <v>73</v>
      </c>
      <c r="K244" s="36" t="s">
        <v>604</v>
      </c>
      <c r="L244" s="34">
        <v>85365010</v>
      </c>
      <c r="M244" s="51" t="s">
        <v>42</v>
      </c>
      <c r="N244" s="37" t="s">
        <v>57</v>
      </c>
      <c r="O244" s="34">
        <v>1</v>
      </c>
      <c r="P244" s="34">
        <v>0</v>
      </c>
      <c r="Q244" s="34">
        <v>1</v>
      </c>
      <c r="R244" s="38">
        <v>654.5</v>
      </c>
      <c r="S244" s="38">
        <f t="shared" si="27"/>
        <v>654.5</v>
      </c>
      <c r="T244" s="39">
        <v>0</v>
      </c>
      <c r="U244" s="39">
        <v>0</v>
      </c>
      <c r="V244" s="40">
        <v>9</v>
      </c>
      <c r="W244" s="40">
        <f t="shared" si="31"/>
        <v>9</v>
      </c>
      <c r="X244" s="40">
        <v>0</v>
      </c>
      <c r="Y244" s="41">
        <f t="shared" si="25"/>
        <v>58.905000000000001</v>
      </c>
      <c r="Z244" s="41">
        <f t="shared" si="26"/>
        <v>58.905000000000001</v>
      </c>
      <c r="AA244" s="41">
        <v>0</v>
      </c>
      <c r="AB244" s="39">
        <v>0</v>
      </c>
      <c r="AC244" s="49"/>
      <c r="AD244" s="31">
        <f t="shared" si="28"/>
        <v>772.31</v>
      </c>
      <c r="AE244" s="52" t="s">
        <v>44</v>
      </c>
      <c r="AF244" s="32" t="s">
        <v>599</v>
      </c>
      <c r="AG244" s="33" t="s">
        <v>167</v>
      </c>
      <c r="AH244" s="48">
        <v>46135</v>
      </c>
      <c r="AI244" s="34"/>
      <c r="AJ244" s="34"/>
      <c r="AK244" s="34" t="s">
        <v>112</v>
      </c>
      <c r="AL244" s="34" t="s">
        <v>99</v>
      </c>
      <c r="AM244" s="49"/>
      <c r="AN244" s="35"/>
    </row>
    <row r="245" spans="1:40" s="50" customFormat="1" x14ac:dyDescent="0.25">
      <c r="A245" s="97">
        <v>74</v>
      </c>
      <c r="B245" s="34">
        <v>47</v>
      </c>
      <c r="C245" s="28">
        <v>46130</v>
      </c>
      <c r="D245" s="37" t="s">
        <v>41</v>
      </c>
      <c r="E245" s="43"/>
      <c r="F245" s="28"/>
      <c r="G245" s="44" t="s">
        <v>597</v>
      </c>
      <c r="H245" s="29">
        <v>46129</v>
      </c>
      <c r="I245" s="42" t="s">
        <v>72</v>
      </c>
      <c r="J245" s="34" t="s">
        <v>73</v>
      </c>
      <c r="K245" s="36" t="s">
        <v>605</v>
      </c>
      <c r="L245" s="34">
        <v>85389000</v>
      </c>
      <c r="M245" s="51" t="s">
        <v>42</v>
      </c>
      <c r="N245" s="37" t="s">
        <v>57</v>
      </c>
      <c r="O245" s="34">
        <v>4</v>
      </c>
      <c r="P245" s="34">
        <v>0</v>
      </c>
      <c r="Q245" s="34">
        <v>4</v>
      </c>
      <c r="R245" s="38">
        <v>115.5</v>
      </c>
      <c r="S245" s="38">
        <f t="shared" si="27"/>
        <v>462</v>
      </c>
      <c r="T245" s="39">
        <v>0</v>
      </c>
      <c r="U245" s="39">
        <v>0</v>
      </c>
      <c r="V245" s="40">
        <v>9</v>
      </c>
      <c r="W245" s="40">
        <f t="shared" si="31"/>
        <v>9</v>
      </c>
      <c r="X245" s="40">
        <v>0</v>
      </c>
      <c r="Y245" s="41">
        <f t="shared" si="25"/>
        <v>41.58</v>
      </c>
      <c r="Z245" s="41">
        <f t="shared" si="26"/>
        <v>41.58</v>
      </c>
      <c r="AA245" s="41">
        <v>0</v>
      </c>
      <c r="AB245" s="39">
        <v>0</v>
      </c>
      <c r="AC245" s="49"/>
      <c r="AD245" s="31">
        <f t="shared" si="28"/>
        <v>545.16</v>
      </c>
      <c r="AE245" s="52" t="s">
        <v>44</v>
      </c>
      <c r="AF245" s="32" t="s">
        <v>599</v>
      </c>
      <c r="AG245" s="33" t="s">
        <v>167</v>
      </c>
      <c r="AH245" s="48">
        <v>46135</v>
      </c>
      <c r="AI245" s="34"/>
      <c r="AJ245" s="34"/>
      <c r="AK245" s="34" t="s">
        <v>112</v>
      </c>
      <c r="AL245" s="34" t="s">
        <v>99</v>
      </c>
      <c r="AM245" s="49"/>
      <c r="AN245" s="35"/>
    </row>
    <row r="246" spans="1:40" s="50" customFormat="1" ht="25.5" x14ac:dyDescent="0.25">
      <c r="A246" s="97">
        <v>74</v>
      </c>
      <c r="B246" s="34">
        <v>47</v>
      </c>
      <c r="C246" s="28">
        <v>46130</v>
      </c>
      <c r="D246" s="37" t="s">
        <v>41</v>
      </c>
      <c r="E246" s="43"/>
      <c r="F246" s="28"/>
      <c r="G246" s="44" t="s">
        <v>597</v>
      </c>
      <c r="H246" s="29">
        <v>46129</v>
      </c>
      <c r="I246" s="42" t="s">
        <v>72</v>
      </c>
      <c r="J246" s="34" t="s">
        <v>73</v>
      </c>
      <c r="K246" s="36" t="s">
        <v>606</v>
      </c>
      <c r="L246" s="34">
        <v>85364900</v>
      </c>
      <c r="M246" s="51" t="s">
        <v>42</v>
      </c>
      <c r="N246" s="37" t="s">
        <v>57</v>
      </c>
      <c r="O246" s="34">
        <v>1</v>
      </c>
      <c r="P246" s="34">
        <v>0</v>
      </c>
      <c r="Q246" s="34">
        <v>1</v>
      </c>
      <c r="R246" s="38">
        <v>3038</v>
      </c>
      <c r="S246" s="38">
        <f t="shared" si="27"/>
        <v>3038</v>
      </c>
      <c r="T246" s="39">
        <v>0</v>
      </c>
      <c r="U246" s="39">
        <v>0</v>
      </c>
      <c r="V246" s="40">
        <v>9</v>
      </c>
      <c r="W246" s="40">
        <f t="shared" si="31"/>
        <v>9</v>
      </c>
      <c r="X246" s="40">
        <v>0</v>
      </c>
      <c r="Y246" s="41">
        <f t="shared" si="25"/>
        <v>273.42</v>
      </c>
      <c r="Z246" s="41">
        <f t="shared" si="26"/>
        <v>273.42</v>
      </c>
      <c r="AA246" s="41">
        <v>0</v>
      </c>
      <c r="AB246" s="39">
        <v>0</v>
      </c>
      <c r="AC246" s="49"/>
      <c r="AD246" s="31">
        <f t="shared" si="28"/>
        <v>3584.84</v>
      </c>
      <c r="AE246" s="52" t="s">
        <v>44</v>
      </c>
      <c r="AF246" s="32" t="s">
        <v>599</v>
      </c>
      <c r="AG246" s="33" t="s">
        <v>167</v>
      </c>
      <c r="AH246" s="48">
        <v>46135</v>
      </c>
      <c r="AI246" s="34"/>
      <c r="AJ246" s="34"/>
      <c r="AK246" s="34" t="s">
        <v>112</v>
      </c>
      <c r="AL246" s="34" t="s">
        <v>99</v>
      </c>
      <c r="AM246" s="49"/>
      <c r="AN246" s="35"/>
    </row>
    <row r="247" spans="1:40" s="50" customFormat="1" ht="25.5" x14ac:dyDescent="0.25">
      <c r="A247" s="97">
        <v>74</v>
      </c>
      <c r="B247" s="34">
        <v>47</v>
      </c>
      <c r="C247" s="28">
        <v>46130</v>
      </c>
      <c r="D247" s="37" t="s">
        <v>41</v>
      </c>
      <c r="E247" s="43"/>
      <c r="F247" s="28"/>
      <c r="G247" s="44" t="s">
        <v>597</v>
      </c>
      <c r="H247" s="29">
        <v>46129</v>
      </c>
      <c r="I247" s="42" t="s">
        <v>72</v>
      </c>
      <c r="J247" s="34" t="s">
        <v>73</v>
      </c>
      <c r="K247" s="36" t="s">
        <v>607</v>
      </c>
      <c r="L247" s="34">
        <v>85389000</v>
      </c>
      <c r="M247" s="51" t="s">
        <v>42</v>
      </c>
      <c r="N247" s="37" t="s">
        <v>57</v>
      </c>
      <c r="O247" s="34">
        <v>1</v>
      </c>
      <c r="P247" s="34">
        <v>0</v>
      </c>
      <c r="Q247" s="34">
        <v>1</v>
      </c>
      <c r="R247" s="38">
        <v>2149</v>
      </c>
      <c r="S247" s="38">
        <f t="shared" si="27"/>
        <v>2149</v>
      </c>
      <c r="T247" s="39">
        <v>0</v>
      </c>
      <c r="U247" s="39">
        <v>0</v>
      </c>
      <c r="V247" s="40">
        <v>9</v>
      </c>
      <c r="W247" s="40">
        <f t="shared" si="31"/>
        <v>9</v>
      </c>
      <c r="X247" s="40">
        <v>0</v>
      </c>
      <c r="Y247" s="41">
        <f t="shared" si="25"/>
        <v>193.41</v>
      </c>
      <c r="Z247" s="41">
        <f t="shared" si="26"/>
        <v>193.41</v>
      </c>
      <c r="AA247" s="41">
        <v>0</v>
      </c>
      <c r="AB247" s="39">
        <v>0</v>
      </c>
      <c r="AC247" s="49"/>
      <c r="AD247" s="31">
        <f t="shared" si="28"/>
        <v>2535.8199999999997</v>
      </c>
      <c r="AE247" s="52" t="s">
        <v>44</v>
      </c>
      <c r="AF247" s="32" t="s">
        <v>599</v>
      </c>
      <c r="AG247" s="33" t="s">
        <v>167</v>
      </c>
      <c r="AH247" s="48">
        <v>46135</v>
      </c>
      <c r="AI247" s="34"/>
      <c r="AJ247" s="34"/>
      <c r="AK247" s="34" t="s">
        <v>112</v>
      </c>
      <c r="AL247" s="34" t="s">
        <v>99</v>
      </c>
      <c r="AM247" s="49"/>
      <c r="AN247" s="35"/>
    </row>
    <row r="248" spans="1:40" s="50" customFormat="1" x14ac:dyDescent="0.25">
      <c r="A248" s="97">
        <v>74</v>
      </c>
      <c r="B248" s="34">
        <v>47</v>
      </c>
      <c r="C248" s="28">
        <v>46130</v>
      </c>
      <c r="D248" s="37" t="s">
        <v>41</v>
      </c>
      <c r="E248" s="43"/>
      <c r="F248" s="28"/>
      <c r="G248" s="44" t="s">
        <v>597</v>
      </c>
      <c r="H248" s="29">
        <v>46129</v>
      </c>
      <c r="I248" s="42" t="s">
        <v>72</v>
      </c>
      <c r="J248" s="34" t="s">
        <v>73</v>
      </c>
      <c r="K248" s="36" t="s">
        <v>608</v>
      </c>
      <c r="L248" s="34">
        <v>85362030</v>
      </c>
      <c r="M248" s="51" t="s">
        <v>42</v>
      </c>
      <c r="N248" s="37" t="s">
        <v>57</v>
      </c>
      <c r="O248" s="34">
        <v>1</v>
      </c>
      <c r="P248" s="34">
        <v>0</v>
      </c>
      <c r="Q248" s="34">
        <v>1</v>
      </c>
      <c r="R248" s="38">
        <v>867</v>
      </c>
      <c r="S248" s="38">
        <f t="shared" si="27"/>
        <v>867</v>
      </c>
      <c r="T248" s="39">
        <v>0</v>
      </c>
      <c r="U248" s="39">
        <v>0</v>
      </c>
      <c r="V248" s="40">
        <v>9</v>
      </c>
      <c r="W248" s="40">
        <f t="shared" si="31"/>
        <v>9</v>
      </c>
      <c r="X248" s="40">
        <v>0</v>
      </c>
      <c r="Y248" s="41">
        <f t="shared" si="25"/>
        <v>78.03</v>
      </c>
      <c r="Z248" s="41">
        <f t="shared" si="26"/>
        <v>78.03</v>
      </c>
      <c r="AA248" s="41">
        <v>0</v>
      </c>
      <c r="AB248" s="39">
        <v>0</v>
      </c>
      <c r="AC248" s="49"/>
      <c r="AD248" s="31">
        <f t="shared" si="28"/>
        <v>1023.06</v>
      </c>
      <c r="AE248" s="52" t="s">
        <v>44</v>
      </c>
      <c r="AF248" s="32" t="s">
        <v>599</v>
      </c>
      <c r="AG248" s="33" t="s">
        <v>167</v>
      </c>
      <c r="AH248" s="48">
        <v>46135</v>
      </c>
      <c r="AI248" s="34"/>
      <c r="AJ248" s="34"/>
      <c r="AK248" s="34" t="s">
        <v>112</v>
      </c>
      <c r="AL248" s="34" t="s">
        <v>99</v>
      </c>
      <c r="AM248" s="49"/>
      <c r="AN248" s="35"/>
    </row>
    <row r="249" spans="1:40" s="50" customFormat="1" x14ac:dyDescent="0.25">
      <c r="A249" s="97">
        <v>74</v>
      </c>
      <c r="B249" s="34">
        <v>47</v>
      </c>
      <c r="C249" s="28">
        <v>46130</v>
      </c>
      <c r="D249" s="37" t="s">
        <v>41</v>
      </c>
      <c r="E249" s="43"/>
      <c r="F249" s="28"/>
      <c r="G249" s="44" t="s">
        <v>597</v>
      </c>
      <c r="H249" s="29">
        <v>46129</v>
      </c>
      <c r="I249" s="42" t="s">
        <v>72</v>
      </c>
      <c r="J249" s="34" t="s">
        <v>73</v>
      </c>
      <c r="K249" s="36" t="s">
        <v>609</v>
      </c>
      <c r="L249" s="34">
        <v>85362030</v>
      </c>
      <c r="M249" s="51" t="s">
        <v>42</v>
      </c>
      <c r="N249" s="37" t="s">
        <v>57</v>
      </c>
      <c r="O249" s="34">
        <v>1</v>
      </c>
      <c r="P249" s="34">
        <v>0</v>
      </c>
      <c r="Q249" s="34">
        <v>1</v>
      </c>
      <c r="R249" s="38">
        <v>651</v>
      </c>
      <c r="S249" s="38">
        <f t="shared" si="27"/>
        <v>651</v>
      </c>
      <c r="T249" s="39">
        <v>0</v>
      </c>
      <c r="U249" s="39">
        <v>0</v>
      </c>
      <c r="V249" s="40">
        <v>9</v>
      </c>
      <c r="W249" s="40">
        <f t="shared" si="31"/>
        <v>9</v>
      </c>
      <c r="X249" s="40">
        <v>0</v>
      </c>
      <c r="Y249" s="41">
        <f t="shared" ref="Y249:Y265" si="32">(S249+T249+U249)*9%</f>
        <v>58.589999999999996</v>
      </c>
      <c r="Z249" s="41">
        <f t="shared" ref="Z249:Z265" si="33">(S249+T249+U249)*9%</f>
        <v>58.589999999999996</v>
      </c>
      <c r="AA249" s="41">
        <v>0</v>
      </c>
      <c r="AB249" s="39">
        <v>0</v>
      </c>
      <c r="AC249" s="49"/>
      <c r="AD249" s="31">
        <f t="shared" si="28"/>
        <v>768.18000000000006</v>
      </c>
      <c r="AE249" s="52" t="s">
        <v>44</v>
      </c>
      <c r="AF249" s="32" t="s">
        <v>599</v>
      </c>
      <c r="AG249" s="33" t="s">
        <v>167</v>
      </c>
      <c r="AH249" s="48">
        <v>46135</v>
      </c>
      <c r="AI249" s="34"/>
      <c r="AJ249" s="34"/>
      <c r="AK249" s="34" t="s">
        <v>112</v>
      </c>
      <c r="AL249" s="34" t="s">
        <v>99</v>
      </c>
      <c r="AM249" s="49"/>
      <c r="AN249" s="35"/>
    </row>
    <row r="250" spans="1:40" s="50" customFormat="1" x14ac:dyDescent="0.25">
      <c r="A250" s="97">
        <v>74</v>
      </c>
      <c r="B250" s="34">
        <v>47</v>
      </c>
      <c r="C250" s="28">
        <v>46130</v>
      </c>
      <c r="D250" s="37" t="s">
        <v>41</v>
      </c>
      <c r="E250" s="43"/>
      <c r="F250" s="28"/>
      <c r="G250" s="44" t="s">
        <v>597</v>
      </c>
      <c r="H250" s="29">
        <v>46129</v>
      </c>
      <c r="I250" s="42" t="s">
        <v>72</v>
      </c>
      <c r="J250" s="34" t="s">
        <v>73</v>
      </c>
      <c r="K250" s="36" t="s">
        <v>610</v>
      </c>
      <c r="L250" s="34">
        <v>85362030</v>
      </c>
      <c r="M250" s="51" t="s">
        <v>42</v>
      </c>
      <c r="N250" s="37" t="s">
        <v>57</v>
      </c>
      <c r="O250" s="34">
        <v>2</v>
      </c>
      <c r="P250" s="34">
        <v>0</v>
      </c>
      <c r="Q250" s="34">
        <v>2</v>
      </c>
      <c r="R250" s="38">
        <v>396</v>
      </c>
      <c r="S250" s="38">
        <f t="shared" si="27"/>
        <v>792</v>
      </c>
      <c r="T250" s="39">
        <v>0</v>
      </c>
      <c r="U250" s="39">
        <v>0</v>
      </c>
      <c r="V250" s="40">
        <v>9</v>
      </c>
      <c r="W250" s="40">
        <f t="shared" si="31"/>
        <v>9</v>
      </c>
      <c r="X250" s="40">
        <v>0</v>
      </c>
      <c r="Y250" s="41">
        <f t="shared" si="32"/>
        <v>71.28</v>
      </c>
      <c r="Z250" s="41">
        <f t="shared" si="33"/>
        <v>71.28</v>
      </c>
      <c r="AA250" s="41">
        <v>0</v>
      </c>
      <c r="AB250" s="39">
        <v>0</v>
      </c>
      <c r="AC250" s="49"/>
      <c r="AD250" s="31">
        <f t="shared" si="28"/>
        <v>934.56</v>
      </c>
      <c r="AE250" s="52" t="s">
        <v>44</v>
      </c>
      <c r="AF250" s="32" t="s">
        <v>599</v>
      </c>
      <c r="AG250" s="33" t="s">
        <v>167</v>
      </c>
      <c r="AH250" s="48">
        <v>46135</v>
      </c>
      <c r="AI250" s="34"/>
      <c r="AJ250" s="34"/>
      <c r="AK250" s="34" t="s">
        <v>112</v>
      </c>
      <c r="AL250" s="34" t="s">
        <v>99</v>
      </c>
      <c r="AM250" s="49"/>
      <c r="AN250" s="35"/>
    </row>
    <row r="251" spans="1:40" s="50" customFormat="1" x14ac:dyDescent="0.25">
      <c r="A251" s="97">
        <v>74</v>
      </c>
      <c r="B251" s="34">
        <v>47</v>
      </c>
      <c r="C251" s="28">
        <v>46130</v>
      </c>
      <c r="D251" s="37" t="s">
        <v>41</v>
      </c>
      <c r="E251" s="43"/>
      <c r="F251" s="28"/>
      <c r="G251" s="44" t="s">
        <v>597</v>
      </c>
      <c r="H251" s="29">
        <v>46129</v>
      </c>
      <c r="I251" s="42" t="s">
        <v>72</v>
      </c>
      <c r="J251" s="34" t="s">
        <v>73</v>
      </c>
      <c r="K251" s="36" t="s">
        <v>611</v>
      </c>
      <c r="L251" s="34">
        <v>85362030</v>
      </c>
      <c r="M251" s="51" t="s">
        <v>42</v>
      </c>
      <c r="N251" s="37" t="s">
        <v>57</v>
      </c>
      <c r="O251" s="34">
        <v>1</v>
      </c>
      <c r="P251" s="34">
        <v>0</v>
      </c>
      <c r="Q251" s="34">
        <v>1</v>
      </c>
      <c r="R251" s="38">
        <v>996</v>
      </c>
      <c r="S251" s="38">
        <f t="shared" si="27"/>
        <v>996</v>
      </c>
      <c r="T251" s="39">
        <v>0</v>
      </c>
      <c r="U251" s="39">
        <v>0</v>
      </c>
      <c r="V251" s="40">
        <v>9</v>
      </c>
      <c r="W251" s="40">
        <f t="shared" si="31"/>
        <v>9</v>
      </c>
      <c r="X251" s="40">
        <v>0</v>
      </c>
      <c r="Y251" s="41">
        <f t="shared" si="32"/>
        <v>89.64</v>
      </c>
      <c r="Z251" s="41">
        <f t="shared" si="33"/>
        <v>89.64</v>
      </c>
      <c r="AA251" s="41">
        <v>0</v>
      </c>
      <c r="AB251" s="39">
        <v>0</v>
      </c>
      <c r="AC251" s="49"/>
      <c r="AD251" s="31">
        <f t="shared" si="28"/>
        <v>1175.2800000000002</v>
      </c>
      <c r="AE251" s="52" t="s">
        <v>44</v>
      </c>
      <c r="AF251" s="32" t="s">
        <v>599</v>
      </c>
      <c r="AG251" s="33" t="s">
        <v>167</v>
      </c>
      <c r="AH251" s="48">
        <v>46135</v>
      </c>
      <c r="AI251" s="34"/>
      <c r="AJ251" s="34"/>
      <c r="AK251" s="34" t="s">
        <v>112</v>
      </c>
      <c r="AL251" s="34" t="s">
        <v>99</v>
      </c>
      <c r="AM251" s="49"/>
      <c r="AN251" s="35"/>
    </row>
    <row r="252" spans="1:40" s="50" customFormat="1" x14ac:dyDescent="0.25">
      <c r="A252" s="97">
        <v>74</v>
      </c>
      <c r="B252" s="34">
        <v>47</v>
      </c>
      <c r="C252" s="28">
        <v>46130</v>
      </c>
      <c r="D252" s="37" t="s">
        <v>41</v>
      </c>
      <c r="E252" s="43"/>
      <c r="F252" s="28"/>
      <c r="G252" s="44" t="s">
        <v>597</v>
      </c>
      <c r="H252" s="29">
        <v>46129</v>
      </c>
      <c r="I252" s="42" t="s">
        <v>72</v>
      </c>
      <c r="J252" s="34" t="s">
        <v>73</v>
      </c>
      <c r="K252" s="36" t="s">
        <v>612</v>
      </c>
      <c r="L252" s="34">
        <v>85389000</v>
      </c>
      <c r="M252" s="51" t="s">
        <v>42</v>
      </c>
      <c r="N252" s="37" t="s">
        <v>57</v>
      </c>
      <c r="O252" s="34">
        <v>2</v>
      </c>
      <c r="P252" s="34">
        <v>0</v>
      </c>
      <c r="Q252" s="34">
        <v>2</v>
      </c>
      <c r="R252" s="38">
        <v>860.2</v>
      </c>
      <c r="S252" s="38">
        <f t="shared" si="27"/>
        <v>1720.4</v>
      </c>
      <c r="T252" s="39">
        <v>0</v>
      </c>
      <c r="U252" s="39">
        <v>0</v>
      </c>
      <c r="V252" s="40">
        <v>9</v>
      </c>
      <c r="W252" s="40">
        <f t="shared" si="31"/>
        <v>9</v>
      </c>
      <c r="X252" s="40">
        <v>0</v>
      </c>
      <c r="Y252" s="41">
        <f t="shared" si="32"/>
        <v>154.83600000000001</v>
      </c>
      <c r="Z252" s="41">
        <f t="shared" si="33"/>
        <v>154.83600000000001</v>
      </c>
      <c r="AA252" s="41">
        <v>0</v>
      </c>
      <c r="AB252" s="39">
        <v>0</v>
      </c>
      <c r="AC252" s="49"/>
      <c r="AD252" s="31">
        <f t="shared" si="28"/>
        <v>2030.0720000000001</v>
      </c>
      <c r="AE252" s="52" t="s">
        <v>44</v>
      </c>
      <c r="AF252" s="32" t="s">
        <v>599</v>
      </c>
      <c r="AG252" s="33" t="s">
        <v>167</v>
      </c>
      <c r="AH252" s="48">
        <v>46135</v>
      </c>
      <c r="AI252" s="34"/>
      <c r="AJ252" s="34"/>
      <c r="AK252" s="34" t="s">
        <v>112</v>
      </c>
      <c r="AL252" s="34" t="s">
        <v>99</v>
      </c>
      <c r="AM252" s="49"/>
      <c r="AN252" s="35"/>
    </row>
    <row r="253" spans="1:40" s="50" customFormat="1" x14ac:dyDescent="0.25">
      <c r="A253" s="97">
        <v>74</v>
      </c>
      <c r="B253" s="34">
        <v>47</v>
      </c>
      <c r="C253" s="28">
        <v>46130</v>
      </c>
      <c r="D253" s="37" t="s">
        <v>41</v>
      </c>
      <c r="E253" s="43"/>
      <c r="F253" s="28"/>
      <c r="G253" s="44" t="s">
        <v>597</v>
      </c>
      <c r="H253" s="29">
        <v>46129</v>
      </c>
      <c r="I253" s="42" t="s">
        <v>72</v>
      </c>
      <c r="J253" s="34" t="s">
        <v>73</v>
      </c>
      <c r="K253" s="36" t="s">
        <v>613</v>
      </c>
      <c r="L253" s="34">
        <v>85389000</v>
      </c>
      <c r="M253" s="51" t="s">
        <v>42</v>
      </c>
      <c r="N253" s="37" t="s">
        <v>57</v>
      </c>
      <c r="O253" s="34">
        <v>2</v>
      </c>
      <c r="P253" s="34">
        <v>0</v>
      </c>
      <c r="Q253" s="34">
        <v>2</v>
      </c>
      <c r="R253" s="38">
        <v>140.85</v>
      </c>
      <c r="S253" s="38">
        <f t="shared" si="27"/>
        <v>281.7</v>
      </c>
      <c r="T253" s="39">
        <v>0</v>
      </c>
      <c r="U253" s="39">
        <v>0</v>
      </c>
      <c r="V253" s="40">
        <v>9</v>
      </c>
      <c r="W253" s="40">
        <f t="shared" si="31"/>
        <v>9</v>
      </c>
      <c r="X253" s="40">
        <v>0</v>
      </c>
      <c r="Y253" s="41">
        <f t="shared" si="32"/>
        <v>25.352999999999998</v>
      </c>
      <c r="Z253" s="41">
        <f t="shared" si="33"/>
        <v>25.352999999999998</v>
      </c>
      <c r="AA253" s="41">
        <v>0</v>
      </c>
      <c r="AB253" s="39">
        <v>0</v>
      </c>
      <c r="AC253" s="49"/>
      <c r="AD253" s="31">
        <f t="shared" si="28"/>
        <v>332.40600000000001</v>
      </c>
      <c r="AE253" s="52" t="s">
        <v>44</v>
      </c>
      <c r="AF253" s="32" t="s">
        <v>599</v>
      </c>
      <c r="AG253" s="33" t="s">
        <v>167</v>
      </c>
      <c r="AH253" s="48">
        <v>46135</v>
      </c>
      <c r="AI253" s="34"/>
      <c r="AJ253" s="34"/>
      <c r="AK253" s="34" t="s">
        <v>112</v>
      </c>
      <c r="AL253" s="34" t="s">
        <v>99</v>
      </c>
      <c r="AM253" s="49"/>
      <c r="AN253" s="35"/>
    </row>
    <row r="254" spans="1:40" s="50" customFormat="1" x14ac:dyDescent="0.25">
      <c r="A254" s="97">
        <v>74</v>
      </c>
      <c r="B254" s="34">
        <v>47</v>
      </c>
      <c r="C254" s="28">
        <v>46130</v>
      </c>
      <c r="D254" s="37" t="s">
        <v>41</v>
      </c>
      <c r="E254" s="43"/>
      <c r="F254" s="28"/>
      <c r="G254" s="44" t="s">
        <v>597</v>
      </c>
      <c r="H254" s="29">
        <v>46129</v>
      </c>
      <c r="I254" s="42" t="s">
        <v>72</v>
      </c>
      <c r="J254" s="34" t="s">
        <v>73</v>
      </c>
      <c r="K254" s="36" t="s">
        <v>614</v>
      </c>
      <c r="L254" s="34">
        <v>85389000</v>
      </c>
      <c r="M254" s="51" t="s">
        <v>42</v>
      </c>
      <c r="N254" s="37" t="s">
        <v>57</v>
      </c>
      <c r="O254" s="34">
        <v>1</v>
      </c>
      <c r="P254" s="34">
        <v>0</v>
      </c>
      <c r="Q254" s="34">
        <v>1</v>
      </c>
      <c r="R254" s="38">
        <v>140.85</v>
      </c>
      <c r="S254" s="38">
        <f t="shared" si="27"/>
        <v>140.85</v>
      </c>
      <c r="T254" s="39">
        <v>0</v>
      </c>
      <c r="U254" s="39">
        <v>0</v>
      </c>
      <c r="V254" s="40">
        <v>9</v>
      </c>
      <c r="W254" s="40">
        <f t="shared" si="31"/>
        <v>9</v>
      </c>
      <c r="X254" s="40">
        <v>0</v>
      </c>
      <c r="Y254" s="41">
        <f t="shared" si="32"/>
        <v>12.676499999999999</v>
      </c>
      <c r="Z254" s="41">
        <f t="shared" si="33"/>
        <v>12.676499999999999</v>
      </c>
      <c r="AA254" s="41">
        <v>0</v>
      </c>
      <c r="AB254" s="39">
        <v>0</v>
      </c>
      <c r="AC254" s="49"/>
      <c r="AD254" s="31">
        <f t="shared" si="28"/>
        <v>166.203</v>
      </c>
      <c r="AE254" s="52" t="s">
        <v>44</v>
      </c>
      <c r="AF254" s="32" t="s">
        <v>599</v>
      </c>
      <c r="AG254" s="33" t="s">
        <v>167</v>
      </c>
      <c r="AH254" s="48">
        <v>46135</v>
      </c>
      <c r="AI254" s="34"/>
      <c r="AJ254" s="34"/>
      <c r="AK254" s="34" t="s">
        <v>112</v>
      </c>
      <c r="AL254" s="34" t="s">
        <v>99</v>
      </c>
      <c r="AM254" s="49"/>
      <c r="AN254" s="35"/>
    </row>
    <row r="255" spans="1:40" s="50" customFormat="1" x14ac:dyDescent="0.25">
      <c r="A255" s="97">
        <v>74</v>
      </c>
      <c r="B255" s="34">
        <v>47</v>
      </c>
      <c r="C255" s="28">
        <v>46130</v>
      </c>
      <c r="D255" s="37" t="s">
        <v>41</v>
      </c>
      <c r="E255" s="43"/>
      <c r="F255" s="28"/>
      <c r="G255" s="44" t="s">
        <v>597</v>
      </c>
      <c r="H255" s="29">
        <v>46129</v>
      </c>
      <c r="I255" s="42" t="s">
        <v>72</v>
      </c>
      <c r="J255" s="34" t="s">
        <v>73</v>
      </c>
      <c r="K255" s="36" t="s">
        <v>615</v>
      </c>
      <c r="L255" s="34">
        <v>85389000</v>
      </c>
      <c r="M255" s="51" t="s">
        <v>42</v>
      </c>
      <c r="N255" s="37" t="s">
        <v>57</v>
      </c>
      <c r="O255" s="34">
        <v>1</v>
      </c>
      <c r="P255" s="34">
        <v>0</v>
      </c>
      <c r="Q255" s="34">
        <v>1</v>
      </c>
      <c r="R255" s="38">
        <v>272.7</v>
      </c>
      <c r="S255" s="38">
        <f t="shared" si="27"/>
        <v>272.7</v>
      </c>
      <c r="T255" s="39">
        <v>0</v>
      </c>
      <c r="U255" s="39">
        <v>0</v>
      </c>
      <c r="V255" s="40">
        <v>9</v>
      </c>
      <c r="W255" s="40">
        <f t="shared" si="31"/>
        <v>9</v>
      </c>
      <c r="X255" s="40">
        <v>0</v>
      </c>
      <c r="Y255" s="41">
        <f t="shared" si="32"/>
        <v>24.542999999999999</v>
      </c>
      <c r="Z255" s="41">
        <f t="shared" si="33"/>
        <v>24.542999999999999</v>
      </c>
      <c r="AA255" s="41">
        <v>0</v>
      </c>
      <c r="AB255" s="39">
        <v>0</v>
      </c>
      <c r="AC255" s="49"/>
      <c r="AD255" s="31">
        <f t="shared" si="28"/>
        <v>321.786</v>
      </c>
      <c r="AE255" s="52" t="s">
        <v>44</v>
      </c>
      <c r="AF255" s="32" t="s">
        <v>599</v>
      </c>
      <c r="AG255" s="33" t="s">
        <v>167</v>
      </c>
      <c r="AH255" s="48">
        <v>46135</v>
      </c>
      <c r="AI255" s="34"/>
      <c r="AJ255" s="34"/>
      <c r="AK255" s="34" t="s">
        <v>112</v>
      </c>
      <c r="AL255" s="34" t="s">
        <v>99</v>
      </c>
      <c r="AM255" s="49"/>
      <c r="AN255" s="35"/>
    </row>
    <row r="256" spans="1:40" s="50" customFormat="1" x14ac:dyDescent="0.25">
      <c r="A256" s="97">
        <v>74</v>
      </c>
      <c r="B256" s="34">
        <v>47</v>
      </c>
      <c r="C256" s="28">
        <v>46130</v>
      </c>
      <c r="D256" s="37" t="s">
        <v>41</v>
      </c>
      <c r="E256" s="43"/>
      <c r="F256" s="28"/>
      <c r="G256" s="44" t="s">
        <v>597</v>
      </c>
      <c r="H256" s="29">
        <v>46129</v>
      </c>
      <c r="I256" s="42" t="s">
        <v>72</v>
      </c>
      <c r="J256" s="34" t="s">
        <v>73</v>
      </c>
      <c r="K256" s="36" t="s">
        <v>616</v>
      </c>
      <c r="L256" s="34">
        <v>85389000</v>
      </c>
      <c r="M256" s="51" t="s">
        <v>42</v>
      </c>
      <c r="N256" s="37" t="s">
        <v>57</v>
      </c>
      <c r="O256" s="34">
        <v>2</v>
      </c>
      <c r="P256" s="34">
        <v>0</v>
      </c>
      <c r="Q256" s="34">
        <v>2</v>
      </c>
      <c r="R256" s="38">
        <v>140.85</v>
      </c>
      <c r="S256" s="38">
        <f t="shared" si="27"/>
        <v>281.7</v>
      </c>
      <c r="T256" s="39">
        <v>0</v>
      </c>
      <c r="U256" s="39">
        <v>0</v>
      </c>
      <c r="V256" s="40">
        <v>9</v>
      </c>
      <c r="W256" s="40">
        <f t="shared" si="31"/>
        <v>9</v>
      </c>
      <c r="X256" s="40">
        <v>0</v>
      </c>
      <c r="Y256" s="41">
        <f t="shared" si="32"/>
        <v>25.352999999999998</v>
      </c>
      <c r="Z256" s="41">
        <f t="shared" si="33"/>
        <v>25.352999999999998</v>
      </c>
      <c r="AA256" s="41">
        <v>0</v>
      </c>
      <c r="AB256" s="39">
        <v>0</v>
      </c>
      <c r="AC256" s="49"/>
      <c r="AD256" s="31">
        <f t="shared" si="28"/>
        <v>332.40600000000001</v>
      </c>
      <c r="AE256" s="52" t="s">
        <v>44</v>
      </c>
      <c r="AF256" s="32" t="s">
        <v>599</v>
      </c>
      <c r="AG256" s="33" t="s">
        <v>167</v>
      </c>
      <c r="AH256" s="48">
        <v>46135</v>
      </c>
      <c r="AI256" s="34"/>
      <c r="AJ256" s="34"/>
      <c r="AK256" s="34" t="s">
        <v>112</v>
      </c>
      <c r="AL256" s="34" t="s">
        <v>99</v>
      </c>
      <c r="AM256" s="49"/>
      <c r="AN256" s="35"/>
    </row>
    <row r="257" spans="1:40" s="50" customFormat="1" ht="25.5" x14ac:dyDescent="0.25">
      <c r="A257" s="97">
        <v>74</v>
      </c>
      <c r="B257" s="34">
        <v>47</v>
      </c>
      <c r="C257" s="28">
        <v>46130</v>
      </c>
      <c r="D257" s="37" t="s">
        <v>41</v>
      </c>
      <c r="E257" s="43"/>
      <c r="F257" s="28"/>
      <c r="G257" s="44" t="s">
        <v>597</v>
      </c>
      <c r="H257" s="29">
        <v>46129</v>
      </c>
      <c r="I257" s="42" t="s">
        <v>72</v>
      </c>
      <c r="J257" s="34" t="s">
        <v>73</v>
      </c>
      <c r="K257" s="36" t="s">
        <v>617</v>
      </c>
      <c r="L257" s="34">
        <v>85389000</v>
      </c>
      <c r="M257" s="51" t="s">
        <v>42</v>
      </c>
      <c r="N257" s="37" t="s">
        <v>57</v>
      </c>
      <c r="O257" s="34">
        <v>3</v>
      </c>
      <c r="P257" s="34">
        <v>0</v>
      </c>
      <c r="Q257" s="34">
        <v>3</v>
      </c>
      <c r="R257" s="38">
        <v>60.75</v>
      </c>
      <c r="S257" s="38">
        <f t="shared" si="27"/>
        <v>182.25</v>
      </c>
      <c r="T257" s="39">
        <v>0</v>
      </c>
      <c r="U257" s="39">
        <v>0</v>
      </c>
      <c r="V257" s="40">
        <v>9</v>
      </c>
      <c r="W257" s="40">
        <f t="shared" si="31"/>
        <v>9</v>
      </c>
      <c r="X257" s="40">
        <v>0</v>
      </c>
      <c r="Y257" s="41">
        <f t="shared" si="32"/>
        <v>16.4025</v>
      </c>
      <c r="Z257" s="41">
        <f t="shared" si="33"/>
        <v>16.4025</v>
      </c>
      <c r="AA257" s="41">
        <v>0</v>
      </c>
      <c r="AB257" s="39">
        <v>0</v>
      </c>
      <c r="AC257" s="49"/>
      <c r="AD257" s="31">
        <f t="shared" si="28"/>
        <v>215.05500000000001</v>
      </c>
      <c r="AE257" s="52" t="s">
        <v>44</v>
      </c>
      <c r="AF257" s="32" t="s">
        <v>599</v>
      </c>
      <c r="AG257" s="33" t="s">
        <v>167</v>
      </c>
      <c r="AH257" s="48">
        <v>46135</v>
      </c>
      <c r="AI257" s="34"/>
      <c r="AJ257" s="34"/>
      <c r="AK257" s="34" t="s">
        <v>112</v>
      </c>
      <c r="AL257" s="34" t="s">
        <v>99</v>
      </c>
      <c r="AM257" s="49"/>
      <c r="AN257" s="35"/>
    </row>
    <row r="258" spans="1:40" s="50" customFormat="1" x14ac:dyDescent="0.25">
      <c r="A258" s="97">
        <v>74</v>
      </c>
      <c r="B258" s="34">
        <v>47</v>
      </c>
      <c r="C258" s="28">
        <v>46130</v>
      </c>
      <c r="D258" s="37" t="s">
        <v>41</v>
      </c>
      <c r="E258" s="43"/>
      <c r="F258" s="28"/>
      <c r="G258" s="44" t="s">
        <v>597</v>
      </c>
      <c r="H258" s="29">
        <v>46129</v>
      </c>
      <c r="I258" s="42" t="s">
        <v>72</v>
      </c>
      <c r="J258" s="34" t="s">
        <v>73</v>
      </c>
      <c r="K258" s="36" t="s">
        <v>618</v>
      </c>
      <c r="L258" s="34">
        <v>85389000</v>
      </c>
      <c r="M258" s="51" t="s">
        <v>42</v>
      </c>
      <c r="N258" s="37" t="s">
        <v>57</v>
      </c>
      <c r="O258" s="34">
        <v>3</v>
      </c>
      <c r="P258" s="34">
        <v>0</v>
      </c>
      <c r="Q258" s="34">
        <v>3</v>
      </c>
      <c r="R258" s="38">
        <v>104.4</v>
      </c>
      <c r="S258" s="38">
        <f t="shared" si="27"/>
        <v>313.20000000000005</v>
      </c>
      <c r="T258" s="39">
        <v>0</v>
      </c>
      <c r="U258" s="39">
        <v>0</v>
      </c>
      <c r="V258" s="40">
        <v>9</v>
      </c>
      <c r="W258" s="40">
        <f t="shared" si="31"/>
        <v>9</v>
      </c>
      <c r="X258" s="40">
        <v>0</v>
      </c>
      <c r="Y258" s="41">
        <f t="shared" si="32"/>
        <v>28.188000000000002</v>
      </c>
      <c r="Z258" s="41">
        <f t="shared" si="33"/>
        <v>28.188000000000002</v>
      </c>
      <c r="AA258" s="41">
        <v>0</v>
      </c>
      <c r="AB258" s="39">
        <v>0</v>
      </c>
      <c r="AC258" s="49"/>
      <c r="AD258" s="31">
        <f t="shared" si="28"/>
        <v>369.57600000000002</v>
      </c>
      <c r="AE258" s="52" t="s">
        <v>44</v>
      </c>
      <c r="AF258" s="32" t="s">
        <v>599</v>
      </c>
      <c r="AG258" s="33" t="s">
        <v>167</v>
      </c>
      <c r="AH258" s="48">
        <v>46135</v>
      </c>
      <c r="AI258" s="34"/>
      <c r="AJ258" s="34"/>
      <c r="AK258" s="34" t="s">
        <v>112</v>
      </c>
      <c r="AL258" s="34" t="s">
        <v>99</v>
      </c>
      <c r="AM258" s="49"/>
      <c r="AN258" s="35"/>
    </row>
    <row r="259" spans="1:40" s="50" customFormat="1" ht="25.5" x14ac:dyDescent="0.25">
      <c r="A259" s="97">
        <v>74</v>
      </c>
      <c r="B259" s="34">
        <v>47</v>
      </c>
      <c r="C259" s="28">
        <v>46130</v>
      </c>
      <c r="D259" s="37" t="s">
        <v>41</v>
      </c>
      <c r="E259" s="43"/>
      <c r="F259" s="28"/>
      <c r="G259" s="44" t="s">
        <v>597</v>
      </c>
      <c r="H259" s="29">
        <v>46129</v>
      </c>
      <c r="I259" s="42" t="s">
        <v>72</v>
      </c>
      <c r="J259" s="34" t="s">
        <v>73</v>
      </c>
      <c r="K259" s="36" t="s">
        <v>619</v>
      </c>
      <c r="L259" s="34">
        <v>85389000</v>
      </c>
      <c r="M259" s="51" t="s">
        <v>42</v>
      </c>
      <c r="N259" s="37" t="s">
        <v>57</v>
      </c>
      <c r="O259" s="34">
        <v>2</v>
      </c>
      <c r="P259" s="34">
        <v>0</v>
      </c>
      <c r="Q259" s="34">
        <v>2</v>
      </c>
      <c r="R259" s="38">
        <v>153.9</v>
      </c>
      <c r="S259" s="38">
        <f t="shared" si="27"/>
        <v>307.8</v>
      </c>
      <c r="T259" s="39">
        <v>0</v>
      </c>
      <c r="U259" s="39">
        <v>0</v>
      </c>
      <c r="V259" s="40">
        <v>9</v>
      </c>
      <c r="W259" s="40">
        <f t="shared" si="31"/>
        <v>9</v>
      </c>
      <c r="X259" s="40">
        <v>0</v>
      </c>
      <c r="Y259" s="41">
        <f t="shared" si="32"/>
        <v>27.702000000000002</v>
      </c>
      <c r="Z259" s="41">
        <f t="shared" si="33"/>
        <v>27.702000000000002</v>
      </c>
      <c r="AA259" s="41">
        <v>0</v>
      </c>
      <c r="AB259" s="39">
        <v>0</v>
      </c>
      <c r="AC259" s="49"/>
      <c r="AD259" s="31">
        <f t="shared" si="28"/>
        <v>363.20400000000001</v>
      </c>
      <c r="AE259" s="52" t="s">
        <v>44</v>
      </c>
      <c r="AF259" s="32" t="s">
        <v>599</v>
      </c>
      <c r="AG259" s="33" t="s">
        <v>167</v>
      </c>
      <c r="AH259" s="48">
        <v>46135</v>
      </c>
      <c r="AI259" s="34"/>
      <c r="AJ259" s="34"/>
      <c r="AK259" s="34" t="s">
        <v>112</v>
      </c>
      <c r="AL259" s="34" t="s">
        <v>99</v>
      </c>
      <c r="AM259" s="49"/>
      <c r="AN259" s="35"/>
    </row>
    <row r="260" spans="1:40" s="50" customFormat="1" x14ac:dyDescent="0.25">
      <c r="A260" s="97">
        <v>74</v>
      </c>
      <c r="B260" s="34">
        <v>47</v>
      </c>
      <c r="C260" s="28">
        <v>46130</v>
      </c>
      <c r="D260" s="37" t="s">
        <v>41</v>
      </c>
      <c r="E260" s="43"/>
      <c r="F260" s="28"/>
      <c r="G260" s="44" t="s">
        <v>597</v>
      </c>
      <c r="H260" s="29">
        <v>46129</v>
      </c>
      <c r="I260" s="42" t="s">
        <v>72</v>
      </c>
      <c r="J260" s="34" t="s">
        <v>73</v>
      </c>
      <c r="K260" s="36" t="s">
        <v>620</v>
      </c>
      <c r="L260" s="34">
        <v>85361010</v>
      </c>
      <c r="M260" s="51" t="s">
        <v>42</v>
      </c>
      <c r="N260" s="37" t="s">
        <v>57</v>
      </c>
      <c r="O260" s="34">
        <v>2</v>
      </c>
      <c r="P260" s="34">
        <v>0</v>
      </c>
      <c r="Q260" s="34">
        <v>2</v>
      </c>
      <c r="R260" s="38">
        <v>49.5</v>
      </c>
      <c r="S260" s="38">
        <f t="shared" si="27"/>
        <v>99</v>
      </c>
      <c r="T260" s="39">
        <v>0</v>
      </c>
      <c r="U260" s="39">
        <v>0</v>
      </c>
      <c r="V260" s="40">
        <v>9</v>
      </c>
      <c r="W260" s="40">
        <f t="shared" si="31"/>
        <v>9</v>
      </c>
      <c r="X260" s="40">
        <v>0</v>
      </c>
      <c r="Y260" s="41">
        <f t="shared" si="32"/>
        <v>8.91</v>
      </c>
      <c r="Z260" s="41">
        <f t="shared" si="33"/>
        <v>8.91</v>
      </c>
      <c r="AA260" s="41">
        <v>0</v>
      </c>
      <c r="AB260" s="39">
        <v>0</v>
      </c>
      <c r="AC260" s="49"/>
      <c r="AD260" s="31">
        <f t="shared" si="28"/>
        <v>116.82</v>
      </c>
      <c r="AE260" s="52" t="s">
        <v>44</v>
      </c>
      <c r="AF260" s="32" t="s">
        <v>599</v>
      </c>
      <c r="AG260" s="33" t="s">
        <v>167</v>
      </c>
      <c r="AH260" s="48">
        <v>46135</v>
      </c>
      <c r="AI260" s="34"/>
      <c r="AJ260" s="34"/>
      <c r="AK260" s="34" t="s">
        <v>112</v>
      </c>
      <c r="AL260" s="34" t="s">
        <v>99</v>
      </c>
      <c r="AM260" s="49"/>
      <c r="AN260" s="35"/>
    </row>
    <row r="261" spans="1:40" s="50" customFormat="1" ht="25.5" x14ac:dyDescent="0.25">
      <c r="A261" s="97">
        <v>74</v>
      </c>
      <c r="B261" s="34">
        <v>47</v>
      </c>
      <c r="C261" s="28">
        <v>46130</v>
      </c>
      <c r="D261" s="37" t="s">
        <v>41</v>
      </c>
      <c r="E261" s="43"/>
      <c r="F261" s="28"/>
      <c r="G261" s="44" t="s">
        <v>597</v>
      </c>
      <c r="H261" s="29">
        <v>46129</v>
      </c>
      <c r="I261" s="42" t="s">
        <v>72</v>
      </c>
      <c r="J261" s="34" t="s">
        <v>73</v>
      </c>
      <c r="K261" s="36" t="s">
        <v>621</v>
      </c>
      <c r="L261" s="34">
        <v>85369090</v>
      </c>
      <c r="M261" s="51" t="s">
        <v>42</v>
      </c>
      <c r="N261" s="37" t="s">
        <v>57</v>
      </c>
      <c r="O261" s="34">
        <v>2</v>
      </c>
      <c r="P261" s="34">
        <v>0</v>
      </c>
      <c r="Q261" s="34">
        <v>2</v>
      </c>
      <c r="R261" s="38">
        <v>44.1</v>
      </c>
      <c r="S261" s="38">
        <f t="shared" ref="S261:S319" si="34">Q261*R261</f>
        <v>88.2</v>
      </c>
      <c r="T261" s="39">
        <v>0</v>
      </c>
      <c r="U261" s="39">
        <v>0</v>
      </c>
      <c r="V261" s="40">
        <v>9</v>
      </c>
      <c r="W261" s="40">
        <f t="shared" si="31"/>
        <v>9</v>
      </c>
      <c r="X261" s="40">
        <v>0</v>
      </c>
      <c r="Y261" s="41">
        <f t="shared" si="32"/>
        <v>7.9379999999999997</v>
      </c>
      <c r="Z261" s="41">
        <f t="shared" si="33"/>
        <v>7.9379999999999997</v>
      </c>
      <c r="AA261" s="41">
        <v>0</v>
      </c>
      <c r="AB261" s="39">
        <v>0</v>
      </c>
      <c r="AC261" s="49"/>
      <c r="AD261" s="31">
        <f t="shared" ref="AD261:AD319" si="35">S261+T261+U261+Y261+Z261+AA261+AB261</f>
        <v>104.07600000000001</v>
      </c>
      <c r="AE261" s="52" t="s">
        <v>44</v>
      </c>
      <c r="AF261" s="32" t="s">
        <v>599</v>
      </c>
      <c r="AG261" s="33" t="s">
        <v>167</v>
      </c>
      <c r="AH261" s="48">
        <v>46135</v>
      </c>
      <c r="AI261" s="34"/>
      <c r="AJ261" s="34"/>
      <c r="AK261" s="34" t="s">
        <v>112</v>
      </c>
      <c r="AL261" s="34" t="s">
        <v>99</v>
      </c>
      <c r="AM261" s="49"/>
      <c r="AN261" s="35"/>
    </row>
    <row r="262" spans="1:40" s="50" customFormat="1" x14ac:dyDescent="0.25">
      <c r="A262" s="97">
        <v>74</v>
      </c>
      <c r="B262" s="34">
        <v>47</v>
      </c>
      <c r="C262" s="28">
        <v>46130</v>
      </c>
      <c r="D262" s="37" t="s">
        <v>41</v>
      </c>
      <c r="E262" s="43"/>
      <c r="F262" s="28"/>
      <c r="G262" s="44" t="s">
        <v>597</v>
      </c>
      <c r="H262" s="29">
        <v>46129</v>
      </c>
      <c r="I262" s="42" t="s">
        <v>72</v>
      </c>
      <c r="J262" s="34" t="s">
        <v>73</v>
      </c>
      <c r="K262" s="36" t="s">
        <v>622</v>
      </c>
      <c r="L262" s="34">
        <v>85369090</v>
      </c>
      <c r="M262" s="51" t="s">
        <v>42</v>
      </c>
      <c r="N262" s="37" t="s">
        <v>57</v>
      </c>
      <c r="O262" s="34">
        <v>2</v>
      </c>
      <c r="P262" s="34">
        <v>0</v>
      </c>
      <c r="Q262" s="34">
        <v>2</v>
      </c>
      <c r="R262" s="38">
        <v>44.1</v>
      </c>
      <c r="S262" s="38">
        <f t="shared" si="34"/>
        <v>88.2</v>
      </c>
      <c r="T262" s="39">
        <v>0</v>
      </c>
      <c r="U262" s="39">
        <v>0</v>
      </c>
      <c r="V262" s="40">
        <v>9</v>
      </c>
      <c r="W262" s="40">
        <f t="shared" si="31"/>
        <v>9</v>
      </c>
      <c r="X262" s="40">
        <v>0</v>
      </c>
      <c r="Y262" s="41">
        <f t="shared" si="32"/>
        <v>7.9379999999999997</v>
      </c>
      <c r="Z262" s="41">
        <f t="shared" si="33"/>
        <v>7.9379999999999997</v>
      </c>
      <c r="AA262" s="41">
        <v>0</v>
      </c>
      <c r="AB262" s="39">
        <v>0</v>
      </c>
      <c r="AC262" s="49"/>
      <c r="AD262" s="31">
        <f t="shared" si="35"/>
        <v>104.07600000000001</v>
      </c>
      <c r="AE262" s="52" t="s">
        <v>44</v>
      </c>
      <c r="AF262" s="32" t="s">
        <v>599</v>
      </c>
      <c r="AG262" s="33" t="s">
        <v>167</v>
      </c>
      <c r="AH262" s="48">
        <v>46135</v>
      </c>
      <c r="AI262" s="34"/>
      <c r="AJ262" s="34"/>
      <c r="AK262" s="34" t="s">
        <v>112</v>
      </c>
      <c r="AL262" s="34" t="s">
        <v>99</v>
      </c>
      <c r="AM262" s="49"/>
      <c r="AN262" s="35"/>
    </row>
    <row r="263" spans="1:40" s="50" customFormat="1" x14ac:dyDescent="0.25">
      <c r="A263" s="97">
        <v>74</v>
      </c>
      <c r="B263" s="34">
        <v>47</v>
      </c>
      <c r="C263" s="28">
        <v>46130</v>
      </c>
      <c r="D263" s="37" t="s">
        <v>41</v>
      </c>
      <c r="E263" s="43"/>
      <c r="F263" s="28"/>
      <c r="G263" s="44" t="s">
        <v>597</v>
      </c>
      <c r="H263" s="29">
        <v>46129</v>
      </c>
      <c r="I263" s="42" t="s">
        <v>72</v>
      </c>
      <c r="J263" s="34" t="s">
        <v>73</v>
      </c>
      <c r="K263" s="36" t="s">
        <v>623</v>
      </c>
      <c r="L263" s="34">
        <v>85389000</v>
      </c>
      <c r="M263" s="51" t="s">
        <v>42</v>
      </c>
      <c r="N263" s="37" t="s">
        <v>57</v>
      </c>
      <c r="O263" s="34">
        <v>8</v>
      </c>
      <c r="P263" s="34">
        <v>0</v>
      </c>
      <c r="Q263" s="34">
        <v>8</v>
      </c>
      <c r="R263" s="38">
        <v>22.5</v>
      </c>
      <c r="S263" s="38">
        <f t="shared" si="34"/>
        <v>180</v>
      </c>
      <c r="T263" s="39">
        <v>0</v>
      </c>
      <c r="U263" s="39">
        <v>0</v>
      </c>
      <c r="V263" s="40">
        <v>9</v>
      </c>
      <c r="W263" s="40">
        <f t="shared" si="31"/>
        <v>9</v>
      </c>
      <c r="X263" s="40">
        <v>0</v>
      </c>
      <c r="Y263" s="41">
        <f t="shared" si="32"/>
        <v>16.2</v>
      </c>
      <c r="Z263" s="41">
        <f t="shared" si="33"/>
        <v>16.2</v>
      </c>
      <c r="AA263" s="41">
        <v>0</v>
      </c>
      <c r="AB263" s="39">
        <v>0</v>
      </c>
      <c r="AC263" s="49"/>
      <c r="AD263" s="31">
        <f t="shared" si="35"/>
        <v>212.39999999999998</v>
      </c>
      <c r="AE263" s="52" t="s">
        <v>44</v>
      </c>
      <c r="AF263" s="32" t="s">
        <v>599</v>
      </c>
      <c r="AG263" s="33" t="s">
        <v>167</v>
      </c>
      <c r="AH263" s="48">
        <v>46135</v>
      </c>
      <c r="AI263" s="34"/>
      <c r="AJ263" s="34"/>
      <c r="AK263" s="34" t="s">
        <v>112</v>
      </c>
      <c r="AL263" s="34" t="s">
        <v>99</v>
      </c>
      <c r="AM263" s="49"/>
      <c r="AN263" s="35"/>
    </row>
    <row r="264" spans="1:40" s="50" customFormat="1" ht="25.5" x14ac:dyDescent="0.25">
      <c r="A264" s="97">
        <v>74</v>
      </c>
      <c r="B264" s="34">
        <v>47</v>
      </c>
      <c r="C264" s="28">
        <v>46130</v>
      </c>
      <c r="D264" s="37" t="s">
        <v>41</v>
      </c>
      <c r="E264" s="43"/>
      <c r="F264" s="28"/>
      <c r="G264" s="44" t="s">
        <v>597</v>
      </c>
      <c r="H264" s="29">
        <v>46129</v>
      </c>
      <c r="I264" s="42" t="s">
        <v>72</v>
      </c>
      <c r="J264" s="34" t="s">
        <v>73</v>
      </c>
      <c r="K264" s="36" t="s">
        <v>624</v>
      </c>
      <c r="L264" s="34">
        <v>85361010</v>
      </c>
      <c r="M264" s="51" t="s">
        <v>42</v>
      </c>
      <c r="N264" s="37" t="s">
        <v>57</v>
      </c>
      <c r="O264" s="34">
        <v>6</v>
      </c>
      <c r="P264" s="34">
        <v>0</v>
      </c>
      <c r="Q264" s="34">
        <v>6</v>
      </c>
      <c r="R264" s="38">
        <v>49.5</v>
      </c>
      <c r="S264" s="38">
        <f t="shared" si="34"/>
        <v>297</v>
      </c>
      <c r="T264" s="39">
        <v>0</v>
      </c>
      <c r="U264" s="39">
        <v>0</v>
      </c>
      <c r="V264" s="40">
        <v>9</v>
      </c>
      <c r="W264" s="40">
        <f t="shared" si="31"/>
        <v>9</v>
      </c>
      <c r="X264" s="40">
        <v>0</v>
      </c>
      <c r="Y264" s="41">
        <f t="shared" si="32"/>
        <v>26.73</v>
      </c>
      <c r="Z264" s="41">
        <f t="shared" si="33"/>
        <v>26.73</v>
      </c>
      <c r="AA264" s="41">
        <v>0</v>
      </c>
      <c r="AB264" s="39">
        <v>0</v>
      </c>
      <c r="AC264" s="49"/>
      <c r="AD264" s="31">
        <f t="shared" si="35"/>
        <v>350.46000000000004</v>
      </c>
      <c r="AE264" s="52" t="s">
        <v>44</v>
      </c>
      <c r="AF264" s="32" t="s">
        <v>599</v>
      </c>
      <c r="AG264" s="33" t="s">
        <v>167</v>
      </c>
      <c r="AH264" s="48">
        <v>46135</v>
      </c>
      <c r="AI264" s="34"/>
      <c r="AJ264" s="34"/>
      <c r="AK264" s="34" t="s">
        <v>112</v>
      </c>
      <c r="AL264" s="34" t="s">
        <v>99</v>
      </c>
      <c r="AM264" s="49"/>
      <c r="AN264" s="35"/>
    </row>
    <row r="265" spans="1:40" s="50" customFormat="1" ht="25.5" x14ac:dyDescent="0.25">
      <c r="A265" s="97">
        <v>74</v>
      </c>
      <c r="B265" s="34">
        <v>47</v>
      </c>
      <c r="C265" s="28">
        <v>46130</v>
      </c>
      <c r="D265" s="37" t="s">
        <v>41</v>
      </c>
      <c r="E265" s="43"/>
      <c r="F265" s="28"/>
      <c r="G265" s="44" t="s">
        <v>597</v>
      </c>
      <c r="H265" s="29">
        <v>46129</v>
      </c>
      <c r="I265" s="42" t="s">
        <v>72</v>
      </c>
      <c r="J265" s="34" t="s">
        <v>73</v>
      </c>
      <c r="K265" s="36" t="s">
        <v>625</v>
      </c>
      <c r="L265" s="34">
        <v>85361010</v>
      </c>
      <c r="M265" s="51" t="s">
        <v>42</v>
      </c>
      <c r="N265" s="37" t="s">
        <v>57</v>
      </c>
      <c r="O265" s="34">
        <v>3</v>
      </c>
      <c r="P265" s="34">
        <v>0</v>
      </c>
      <c r="Q265" s="34">
        <v>3</v>
      </c>
      <c r="R265" s="38">
        <v>49.5</v>
      </c>
      <c r="S265" s="38">
        <f t="shared" si="34"/>
        <v>148.5</v>
      </c>
      <c r="T265" s="39">
        <v>0</v>
      </c>
      <c r="U265" s="39">
        <v>0</v>
      </c>
      <c r="V265" s="40">
        <v>9</v>
      </c>
      <c r="W265" s="40">
        <f t="shared" si="31"/>
        <v>9</v>
      </c>
      <c r="X265" s="40">
        <v>0</v>
      </c>
      <c r="Y265" s="41">
        <f t="shared" si="32"/>
        <v>13.365</v>
      </c>
      <c r="Z265" s="41">
        <f t="shared" si="33"/>
        <v>13.365</v>
      </c>
      <c r="AA265" s="41">
        <v>0</v>
      </c>
      <c r="AB265" s="39">
        <v>0</v>
      </c>
      <c r="AC265" s="49"/>
      <c r="AD265" s="31">
        <f t="shared" si="35"/>
        <v>175.23000000000002</v>
      </c>
      <c r="AE265" s="52" t="s">
        <v>44</v>
      </c>
      <c r="AF265" s="32" t="s">
        <v>599</v>
      </c>
      <c r="AG265" s="33" t="s">
        <v>167</v>
      </c>
      <c r="AH265" s="48">
        <v>46135</v>
      </c>
      <c r="AI265" s="34"/>
      <c r="AJ265" s="34"/>
      <c r="AK265" s="34" t="s">
        <v>112</v>
      </c>
      <c r="AL265" s="34" t="s">
        <v>99</v>
      </c>
      <c r="AM265" s="49"/>
      <c r="AN265" s="35"/>
    </row>
    <row r="266" spans="1:40" s="50" customFormat="1" x14ac:dyDescent="0.25">
      <c r="A266" s="97">
        <v>75</v>
      </c>
      <c r="B266" s="34">
        <v>48</v>
      </c>
      <c r="C266" s="28">
        <v>46132</v>
      </c>
      <c r="D266" s="37"/>
      <c r="E266" s="43" t="s">
        <v>626</v>
      </c>
      <c r="F266" s="28">
        <v>46126</v>
      </c>
      <c r="G266" s="44"/>
      <c r="H266" s="29"/>
      <c r="I266" s="42" t="s">
        <v>627</v>
      </c>
      <c r="J266" s="34"/>
      <c r="K266" s="36" t="s">
        <v>628</v>
      </c>
      <c r="L266" s="34">
        <v>847780</v>
      </c>
      <c r="M266" s="51" t="s">
        <v>42</v>
      </c>
      <c r="N266" s="37" t="s">
        <v>43</v>
      </c>
      <c r="O266" s="34">
        <v>1</v>
      </c>
      <c r="P266" s="34">
        <v>0</v>
      </c>
      <c r="Q266" s="34">
        <v>1</v>
      </c>
      <c r="R266" s="38">
        <v>150000</v>
      </c>
      <c r="S266" s="38">
        <f t="shared" si="34"/>
        <v>150000</v>
      </c>
      <c r="T266" s="39">
        <v>0</v>
      </c>
      <c r="U266" s="39">
        <v>0</v>
      </c>
      <c r="V266" s="40">
        <v>0</v>
      </c>
      <c r="W266" s="40">
        <f t="shared" si="31"/>
        <v>0</v>
      </c>
      <c r="X266" s="40">
        <v>0</v>
      </c>
      <c r="Y266" s="41">
        <v>0</v>
      </c>
      <c r="Z266" s="41">
        <v>0</v>
      </c>
      <c r="AA266" s="41">
        <v>0</v>
      </c>
      <c r="AB266" s="39">
        <v>0</v>
      </c>
      <c r="AC266" s="49"/>
      <c r="AD266" s="31">
        <f t="shared" si="35"/>
        <v>150000</v>
      </c>
      <c r="AE266" s="52"/>
      <c r="AF266" s="32"/>
      <c r="AG266" s="33"/>
      <c r="AH266" s="48"/>
      <c r="AI266" s="34" t="s">
        <v>629</v>
      </c>
      <c r="AJ266" s="28">
        <v>46126</v>
      </c>
      <c r="AK266" s="34" t="s">
        <v>630</v>
      </c>
      <c r="AL266" s="34" t="s">
        <v>58</v>
      </c>
      <c r="AM266" s="56" t="s">
        <v>631</v>
      </c>
      <c r="AN266" s="35" t="s">
        <v>632</v>
      </c>
    </row>
    <row r="267" spans="1:40" s="50" customFormat="1" x14ac:dyDescent="0.25">
      <c r="A267" s="97">
        <v>76</v>
      </c>
      <c r="B267" s="34">
        <v>49</v>
      </c>
      <c r="C267" s="28">
        <v>46132</v>
      </c>
      <c r="D267" s="37"/>
      <c r="E267" s="43" t="s">
        <v>633</v>
      </c>
      <c r="F267" s="28">
        <v>46132</v>
      </c>
      <c r="G267" s="44"/>
      <c r="H267" s="29"/>
      <c r="I267" s="42" t="s">
        <v>85</v>
      </c>
      <c r="J267" s="34" t="s">
        <v>86</v>
      </c>
      <c r="K267" s="36" t="s">
        <v>634</v>
      </c>
      <c r="L267" s="34"/>
      <c r="M267" s="51" t="s">
        <v>42</v>
      </c>
      <c r="N267" s="37" t="s">
        <v>43</v>
      </c>
      <c r="O267" s="34">
        <v>1</v>
      </c>
      <c r="P267" s="34">
        <v>0</v>
      </c>
      <c r="Q267" s="34">
        <v>1</v>
      </c>
      <c r="R267" s="38">
        <v>0</v>
      </c>
      <c r="S267" s="38">
        <f t="shared" si="34"/>
        <v>0</v>
      </c>
      <c r="T267" s="39">
        <v>0</v>
      </c>
      <c r="U267" s="39">
        <v>0</v>
      </c>
      <c r="V267" s="40">
        <v>0</v>
      </c>
      <c r="W267" s="40">
        <f t="shared" si="31"/>
        <v>0</v>
      </c>
      <c r="X267" s="40">
        <v>0</v>
      </c>
      <c r="Y267" s="41">
        <f t="shared" ref="Y267:Y319" si="36">(S267+T267+U267)*9%</f>
        <v>0</v>
      </c>
      <c r="Z267" s="41">
        <f t="shared" ref="Z267:Z319" si="37">(S267+T267+U267)*9%</f>
        <v>0</v>
      </c>
      <c r="AA267" s="41">
        <f>(S267+T267+U267)*18%</f>
        <v>0</v>
      </c>
      <c r="AB267" s="39">
        <v>0</v>
      </c>
      <c r="AC267" s="49"/>
      <c r="AD267" s="31">
        <f t="shared" si="35"/>
        <v>0</v>
      </c>
      <c r="AE267" s="52" t="s">
        <v>90</v>
      </c>
      <c r="AF267" s="32"/>
      <c r="AG267" s="33"/>
      <c r="AH267" s="48"/>
      <c r="AI267" s="34"/>
      <c r="AJ267" s="34"/>
      <c r="AK267" s="34" t="s">
        <v>70</v>
      </c>
      <c r="AL267" s="34" t="s">
        <v>58</v>
      </c>
      <c r="AM267" s="49"/>
      <c r="AN267" s="35"/>
    </row>
    <row r="268" spans="1:40" s="50" customFormat="1" x14ac:dyDescent="0.25">
      <c r="A268" s="97">
        <v>76</v>
      </c>
      <c r="B268" s="34">
        <v>49</v>
      </c>
      <c r="C268" s="28">
        <v>46132</v>
      </c>
      <c r="D268" s="37"/>
      <c r="E268" s="43" t="s">
        <v>633</v>
      </c>
      <c r="F268" s="28">
        <v>46132</v>
      </c>
      <c r="G268" s="44"/>
      <c r="H268" s="29"/>
      <c r="I268" s="42" t="s">
        <v>85</v>
      </c>
      <c r="J268" s="34" t="s">
        <v>86</v>
      </c>
      <c r="K268" s="36" t="s">
        <v>238</v>
      </c>
      <c r="L268" s="34"/>
      <c r="M268" s="51" t="s">
        <v>42</v>
      </c>
      <c r="N268" s="37" t="s">
        <v>43</v>
      </c>
      <c r="O268" s="34">
        <v>1</v>
      </c>
      <c r="P268" s="34">
        <v>0</v>
      </c>
      <c r="Q268" s="34">
        <v>1</v>
      </c>
      <c r="R268" s="38">
        <v>0</v>
      </c>
      <c r="S268" s="38">
        <f t="shared" si="34"/>
        <v>0</v>
      </c>
      <c r="T268" s="39">
        <v>0</v>
      </c>
      <c r="U268" s="39">
        <v>0</v>
      </c>
      <c r="V268" s="40">
        <v>0</v>
      </c>
      <c r="W268" s="40">
        <f t="shared" si="31"/>
        <v>0</v>
      </c>
      <c r="X268" s="40">
        <v>0</v>
      </c>
      <c r="Y268" s="41">
        <f t="shared" si="36"/>
        <v>0</v>
      </c>
      <c r="Z268" s="41">
        <f t="shared" si="37"/>
        <v>0</v>
      </c>
      <c r="AA268" s="41">
        <f>(S268+T268+U268)*18%</f>
        <v>0</v>
      </c>
      <c r="AB268" s="39">
        <v>0</v>
      </c>
      <c r="AC268" s="49"/>
      <c r="AD268" s="31">
        <f t="shared" si="35"/>
        <v>0</v>
      </c>
      <c r="AE268" s="52" t="s">
        <v>90</v>
      </c>
      <c r="AF268" s="32"/>
      <c r="AG268" s="33"/>
      <c r="AH268" s="48"/>
      <c r="AI268" s="34"/>
      <c r="AJ268" s="34"/>
      <c r="AK268" s="34" t="s">
        <v>70</v>
      </c>
      <c r="AL268" s="34" t="s">
        <v>58</v>
      </c>
      <c r="AM268" s="49"/>
      <c r="AN268" s="35"/>
    </row>
    <row r="269" spans="1:40" s="50" customFormat="1" x14ac:dyDescent="0.25">
      <c r="A269" s="97">
        <v>76</v>
      </c>
      <c r="B269" s="34">
        <v>49</v>
      </c>
      <c r="C269" s="28">
        <v>46132</v>
      </c>
      <c r="D269" s="37"/>
      <c r="E269" s="43" t="s">
        <v>633</v>
      </c>
      <c r="F269" s="28">
        <v>46132</v>
      </c>
      <c r="G269" s="44"/>
      <c r="H269" s="29"/>
      <c r="I269" s="42" t="s">
        <v>85</v>
      </c>
      <c r="J269" s="34" t="s">
        <v>86</v>
      </c>
      <c r="K269" s="36" t="s">
        <v>196</v>
      </c>
      <c r="L269" s="34"/>
      <c r="M269" s="51" t="s">
        <v>42</v>
      </c>
      <c r="N269" s="37" t="s">
        <v>43</v>
      </c>
      <c r="O269" s="34">
        <v>2</v>
      </c>
      <c r="P269" s="34">
        <v>0</v>
      </c>
      <c r="Q269" s="34">
        <v>2</v>
      </c>
      <c r="R269" s="38">
        <v>0</v>
      </c>
      <c r="S269" s="38">
        <f t="shared" si="34"/>
        <v>0</v>
      </c>
      <c r="T269" s="39">
        <v>0</v>
      </c>
      <c r="U269" s="39">
        <v>0</v>
      </c>
      <c r="V269" s="40">
        <v>0</v>
      </c>
      <c r="W269" s="40">
        <f t="shared" si="31"/>
        <v>0</v>
      </c>
      <c r="X269" s="40">
        <v>0</v>
      </c>
      <c r="Y269" s="41">
        <f t="shared" si="36"/>
        <v>0</v>
      </c>
      <c r="Z269" s="41">
        <f t="shared" si="37"/>
        <v>0</v>
      </c>
      <c r="AA269" s="41">
        <f>(S269+T269+U269)*18%</f>
        <v>0</v>
      </c>
      <c r="AB269" s="39">
        <v>0</v>
      </c>
      <c r="AC269" s="49"/>
      <c r="AD269" s="31">
        <f t="shared" si="35"/>
        <v>0</v>
      </c>
      <c r="AE269" s="52" t="s">
        <v>90</v>
      </c>
      <c r="AF269" s="32"/>
      <c r="AG269" s="33"/>
      <c r="AH269" s="48"/>
      <c r="AI269" s="34"/>
      <c r="AJ269" s="34"/>
      <c r="AK269" s="34" t="s">
        <v>70</v>
      </c>
      <c r="AL269" s="34" t="s">
        <v>58</v>
      </c>
      <c r="AM269" s="49"/>
      <c r="AN269" s="35"/>
    </row>
    <row r="270" spans="1:40" s="50" customFormat="1" x14ac:dyDescent="0.25">
      <c r="A270" s="97">
        <v>77</v>
      </c>
      <c r="B270" s="34">
        <v>50</v>
      </c>
      <c r="C270" s="28">
        <v>46134</v>
      </c>
      <c r="D270" s="37" t="s">
        <v>41</v>
      </c>
      <c r="E270" s="43"/>
      <c r="F270" s="28"/>
      <c r="G270" s="46" t="s">
        <v>635</v>
      </c>
      <c r="H270" s="29">
        <v>46134</v>
      </c>
      <c r="I270" s="42" t="s">
        <v>67</v>
      </c>
      <c r="J270" s="34" t="s">
        <v>68</v>
      </c>
      <c r="K270" s="30" t="s">
        <v>636</v>
      </c>
      <c r="L270" s="34">
        <v>28044090</v>
      </c>
      <c r="M270" s="51" t="s">
        <v>42</v>
      </c>
      <c r="N270" s="37" t="s">
        <v>71</v>
      </c>
      <c r="O270" s="34">
        <v>35</v>
      </c>
      <c r="P270" s="34">
        <v>0</v>
      </c>
      <c r="Q270" s="34">
        <v>35</v>
      </c>
      <c r="R270" s="38">
        <v>28</v>
      </c>
      <c r="S270" s="38">
        <f t="shared" si="34"/>
        <v>980</v>
      </c>
      <c r="T270" s="39">
        <v>800</v>
      </c>
      <c r="U270" s="39">
        <v>0</v>
      </c>
      <c r="V270" s="40">
        <v>9</v>
      </c>
      <c r="W270" s="40">
        <f t="shared" si="31"/>
        <v>9</v>
      </c>
      <c r="X270" s="40">
        <v>0</v>
      </c>
      <c r="Y270" s="41">
        <f t="shared" si="36"/>
        <v>160.19999999999999</v>
      </c>
      <c r="Z270" s="41">
        <f t="shared" si="37"/>
        <v>160.19999999999999</v>
      </c>
      <c r="AA270" s="41">
        <v>0</v>
      </c>
      <c r="AB270" s="39">
        <v>0</v>
      </c>
      <c r="AC270" s="49"/>
      <c r="AD270" s="31">
        <f t="shared" si="35"/>
        <v>2100.4</v>
      </c>
      <c r="AE270" s="52" t="s">
        <v>44</v>
      </c>
      <c r="AF270" s="32" t="s">
        <v>69</v>
      </c>
      <c r="AG270" s="33" t="s">
        <v>69</v>
      </c>
      <c r="AH270" s="48"/>
      <c r="AI270" s="34"/>
      <c r="AJ270" s="34"/>
      <c r="AK270" s="34" t="s">
        <v>70</v>
      </c>
      <c r="AL270" s="34" t="s">
        <v>56</v>
      </c>
      <c r="AM270" s="49"/>
      <c r="AN270" s="35"/>
    </row>
    <row r="271" spans="1:40" s="50" customFormat="1" x14ac:dyDescent="0.25">
      <c r="A271" s="97">
        <v>77</v>
      </c>
      <c r="B271" s="34">
        <v>50</v>
      </c>
      <c r="C271" s="28">
        <v>46134</v>
      </c>
      <c r="D271" s="37" t="s">
        <v>41</v>
      </c>
      <c r="E271" s="43"/>
      <c r="F271" s="28"/>
      <c r="G271" s="46" t="s">
        <v>635</v>
      </c>
      <c r="H271" s="29">
        <v>46134</v>
      </c>
      <c r="I271" s="42" t="s">
        <v>67</v>
      </c>
      <c r="J271" s="34" t="s">
        <v>68</v>
      </c>
      <c r="K271" s="30" t="s">
        <v>637</v>
      </c>
      <c r="L271" s="34">
        <v>28112190</v>
      </c>
      <c r="M271" s="51" t="s">
        <v>42</v>
      </c>
      <c r="N271" s="37" t="s">
        <v>50</v>
      </c>
      <c r="O271" s="34">
        <v>66</v>
      </c>
      <c r="P271" s="34">
        <v>0</v>
      </c>
      <c r="Q271" s="34">
        <v>66</v>
      </c>
      <c r="R271" s="38">
        <v>30</v>
      </c>
      <c r="S271" s="38">
        <f t="shared" si="34"/>
        <v>1980</v>
      </c>
      <c r="T271" s="39">
        <v>0</v>
      </c>
      <c r="U271" s="39">
        <v>0</v>
      </c>
      <c r="V271" s="40">
        <v>9</v>
      </c>
      <c r="W271" s="40">
        <f t="shared" si="31"/>
        <v>9</v>
      </c>
      <c r="X271" s="40">
        <v>0</v>
      </c>
      <c r="Y271" s="41">
        <f t="shared" si="36"/>
        <v>178.2</v>
      </c>
      <c r="Z271" s="41">
        <f t="shared" si="37"/>
        <v>178.2</v>
      </c>
      <c r="AA271" s="41">
        <v>0</v>
      </c>
      <c r="AB271" s="39">
        <v>0</v>
      </c>
      <c r="AC271" s="49"/>
      <c r="AD271" s="31">
        <f t="shared" si="35"/>
        <v>2336.3999999999996</v>
      </c>
      <c r="AE271" s="52" t="s">
        <v>44</v>
      </c>
      <c r="AF271" s="32" t="s">
        <v>69</v>
      </c>
      <c r="AG271" s="33" t="s">
        <v>69</v>
      </c>
      <c r="AH271" s="48"/>
      <c r="AI271" s="34"/>
      <c r="AJ271" s="34"/>
      <c r="AK271" s="34" t="s">
        <v>70</v>
      </c>
      <c r="AL271" s="34" t="s">
        <v>56</v>
      </c>
      <c r="AM271" s="49"/>
      <c r="AN271" s="35"/>
    </row>
    <row r="272" spans="1:40" s="50" customFormat="1" x14ac:dyDescent="0.25">
      <c r="A272" s="97">
        <v>77</v>
      </c>
      <c r="B272" s="34">
        <v>50</v>
      </c>
      <c r="C272" s="28">
        <v>46134</v>
      </c>
      <c r="D272" s="37" t="s">
        <v>41</v>
      </c>
      <c r="E272" s="43"/>
      <c r="F272" s="28"/>
      <c r="G272" s="46" t="s">
        <v>638</v>
      </c>
      <c r="H272" s="29">
        <v>46134</v>
      </c>
      <c r="I272" s="42" t="s">
        <v>67</v>
      </c>
      <c r="J272" s="34" t="s">
        <v>68</v>
      </c>
      <c r="K272" s="36" t="s">
        <v>244</v>
      </c>
      <c r="L272" s="34"/>
      <c r="M272" s="51" t="s">
        <v>42</v>
      </c>
      <c r="N272" s="37" t="s">
        <v>43</v>
      </c>
      <c r="O272" s="34">
        <v>1</v>
      </c>
      <c r="P272" s="34">
        <v>0</v>
      </c>
      <c r="Q272" s="34">
        <v>1</v>
      </c>
      <c r="R272" s="38">
        <v>384</v>
      </c>
      <c r="S272" s="38">
        <f t="shared" si="34"/>
        <v>384</v>
      </c>
      <c r="T272" s="39">
        <v>0</v>
      </c>
      <c r="U272" s="39">
        <v>0</v>
      </c>
      <c r="V272" s="40">
        <v>9</v>
      </c>
      <c r="W272" s="40">
        <f t="shared" si="31"/>
        <v>9</v>
      </c>
      <c r="X272" s="40">
        <v>0</v>
      </c>
      <c r="Y272" s="41">
        <f t="shared" si="36"/>
        <v>34.56</v>
      </c>
      <c r="Z272" s="41">
        <f t="shared" si="37"/>
        <v>34.56</v>
      </c>
      <c r="AA272" s="41">
        <v>0</v>
      </c>
      <c r="AB272" s="39">
        <v>0</v>
      </c>
      <c r="AC272" s="49"/>
      <c r="AD272" s="31">
        <f t="shared" si="35"/>
        <v>453.12</v>
      </c>
      <c r="AE272" s="52" t="s">
        <v>44</v>
      </c>
      <c r="AF272" s="32" t="s">
        <v>69</v>
      </c>
      <c r="AG272" s="33" t="s">
        <v>69</v>
      </c>
      <c r="AH272" s="48"/>
      <c r="AI272" s="34"/>
      <c r="AJ272" s="34"/>
      <c r="AK272" s="34" t="s">
        <v>70</v>
      </c>
      <c r="AL272" s="34" t="s">
        <v>56</v>
      </c>
      <c r="AM272" s="49"/>
      <c r="AN272" s="35"/>
    </row>
    <row r="273" spans="1:40" s="50" customFormat="1" x14ac:dyDescent="0.25">
      <c r="A273" s="97">
        <v>78</v>
      </c>
      <c r="B273" s="34">
        <v>51</v>
      </c>
      <c r="C273" s="28">
        <v>46135</v>
      </c>
      <c r="D273" s="37" t="s">
        <v>41</v>
      </c>
      <c r="E273" s="43"/>
      <c r="F273" s="28"/>
      <c r="G273" s="44" t="s">
        <v>639</v>
      </c>
      <c r="H273" s="29">
        <v>46134</v>
      </c>
      <c r="I273" s="42" t="s">
        <v>51</v>
      </c>
      <c r="J273" s="34" t="s">
        <v>52</v>
      </c>
      <c r="K273" s="36" t="s">
        <v>640</v>
      </c>
      <c r="L273" s="34">
        <v>271019</v>
      </c>
      <c r="M273" s="51" t="s">
        <v>42</v>
      </c>
      <c r="N273" s="37" t="s">
        <v>53</v>
      </c>
      <c r="O273" s="34">
        <v>210</v>
      </c>
      <c r="P273" s="34">
        <v>0</v>
      </c>
      <c r="Q273" s="34">
        <v>210</v>
      </c>
      <c r="R273" s="38">
        <v>195</v>
      </c>
      <c r="S273" s="38">
        <f t="shared" si="34"/>
        <v>40950</v>
      </c>
      <c r="T273" s="39">
        <v>0</v>
      </c>
      <c r="U273" s="39">
        <v>0</v>
      </c>
      <c r="V273" s="40">
        <v>9</v>
      </c>
      <c r="W273" s="40">
        <f t="shared" si="31"/>
        <v>9</v>
      </c>
      <c r="X273" s="40">
        <v>0</v>
      </c>
      <c r="Y273" s="41">
        <f t="shared" si="36"/>
        <v>3685.5</v>
      </c>
      <c r="Z273" s="41">
        <f t="shared" si="37"/>
        <v>3685.5</v>
      </c>
      <c r="AA273" s="41">
        <v>0</v>
      </c>
      <c r="AB273" s="39">
        <v>0</v>
      </c>
      <c r="AC273" s="49"/>
      <c r="AD273" s="31">
        <f t="shared" si="35"/>
        <v>48321</v>
      </c>
      <c r="AE273" s="52" t="s">
        <v>44</v>
      </c>
      <c r="AF273" s="32" t="s">
        <v>641</v>
      </c>
      <c r="AG273" s="110" t="s">
        <v>128</v>
      </c>
      <c r="AH273" s="48">
        <v>46137</v>
      </c>
      <c r="AI273" s="34"/>
      <c r="AJ273" s="34"/>
      <c r="AK273" s="34" t="s">
        <v>54</v>
      </c>
      <c r="AL273" s="34" t="s">
        <v>56</v>
      </c>
      <c r="AM273" s="49"/>
      <c r="AN273" s="35">
        <v>9</v>
      </c>
    </row>
    <row r="274" spans="1:40" s="50" customFormat="1" x14ac:dyDescent="0.25">
      <c r="A274" s="97">
        <v>78</v>
      </c>
      <c r="B274" s="34">
        <v>51</v>
      </c>
      <c r="C274" s="28">
        <v>46135</v>
      </c>
      <c r="D274" s="37" t="s">
        <v>41</v>
      </c>
      <c r="E274" s="43"/>
      <c r="F274" s="28"/>
      <c r="G274" s="44" t="s">
        <v>639</v>
      </c>
      <c r="H274" s="29">
        <v>46134</v>
      </c>
      <c r="I274" s="42" t="s">
        <v>51</v>
      </c>
      <c r="J274" s="34" t="s">
        <v>52</v>
      </c>
      <c r="K274" s="36" t="s">
        <v>642</v>
      </c>
      <c r="L274" s="34">
        <v>271019</v>
      </c>
      <c r="M274" s="51" t="s">
        <v>42</v>
      </c>
      <c r="N274" s="37" t="s">
        <v>53</v>
      </c>
      <c r="O274" s="34">
        <v>210</v>
      </c>
      <c r="P274" s="34">
        <v>0</v>
      </c>
      <c r="Q274" s="34">
        <v>210</v>
      </c>
      <c r="R274" s="38">
        <v>145</v>
      </c>
      <c r="S274" s="38">
        <f t="shared" si="34"/>
        <v>30450</v>
      </c>
      <c r="T274" s="39">
        <v>0</v>
      </c>
      <c r="U274" s="39">
        <v>0</v>
      </c>
      <c r="V274" s="40">
        <v>9</v>
      </c>
      <c r="W274" s="40">
        <f t="shared" si="31"/>
        <v>9</v>
      </c>
      <c r="X274" s="40">
        <v>0</v>
      </c>
      <c r="Y274" s="41">
        <f t="shared" si="36"/>
        <v>2740.5</v>
      </c>
      <c r="Z274" s="41">
        <f t="shared" si="37"/>
        <v>2740.5</v>
      </c>
      <c r="AA274" s="41">
        <v>0</v>
      </c>
      <c r="AB274" s="39">
        <v>0</v>
      </c>
      <c r="AC274" s="49"/>
      <c r="AD274" s="31">
        <f t="shared" si="35"/>
        <v>35931</v>
      </c>
      <c r="AE274" s="52" t="s">
        <v>44</v>
      </c>
      <c r="AF274" s="32" t="s">
        <v>442</v>
      </c>
      <c r="AG274" s="110" t="s">
        <v>120</v>
      </c>
      <c r="AH274" s="48">
        <v>46137</v>
      </c>
      <c r="AI274" s="34"/>
      <c r="AJ274" s="34"/>
      <c r="AK274" s="34" t="s">
        <v>54</v>
      </c>
      <c r="AL274" s="34" t="s">
        <v>58</v>
      </c>
      <c r="AM274" s="49"/>
      <c r="AN274" s="35">
        <v>9</v>
      </c>
    </row>
    <row r="275" spans="1:40" s="50" customFormat="1" x14ac:dyDescent="0.25">
      <c r="A275" s="97">
        <v>79</v>
      </c>
      <c r="B275" s="34">
        <v>52</v>
      </c>
      <c r="C275" s="28">
        <v>46135</v>
      </c>
      <c r="D275" s="37" t="s">
        <v>41</v>
      </c>
      <c r="E275" s="43"/>
      <c r="F275" s="28"/>
      <c r="G275" s="44" t="s">
        <v>420</v>
      </c>
      <c r="H275" s="29">
        <v>46135</v>
      </c>
      <c r="I275" s="42" t="s">
        <v>157</v>
      </c>
      <c r="J275" s="34" t="s">
        <v>176</v>
      </c>
      <c r="K275" s="36" t="s">
        <v>253</v>
      </c>
      <c r="L275" s="34">
        <v>8413</v>
      </c>
      <c r="M275" s="51" t="s">
        <v>42</v>
      </c>
      <c r="N275" s="37" t="s">
        <v>43</v>
      </c>
      <c r="O275" s="34">
        <v>25</v>
      </c>
      <c r="P275" s="34">
        <v>0</v>
      </c>
      <c r="Q275" s="34">
        <v>25</v>
      </c>
      <c r="R275" s="38">
        <v>410</v>
      </c>
      <c r="S275" s="38">
        <f t="shared" si="34"/>
        <v>10250</v>
      </c>
      <c r="T275" s="39">
        <v>0</v>
      </c>
      <c r="U275" s="39">
        <v>0</v>
      </c>
      <c r="V275" s="40">
        <v>9</v>
      </c>
      <c r="W275" s="40">
        <f t="shared" si="31"/>
        <v>9</v>
      </c>
      <c r="X275" s="40">
        <v>0</v>
      </c>
      <c r="Y275" s="41">
        <f t="shared" si="36"/>
        <v>922.5</v>
      </c>
      <c r="Z275" s="41">
        <f t="shared" si="37"/>
        <v>922.5</v>
      </c>
      <c r="AA275" s="41">
        <v>0</v>
      </c>
      <c r="AB275" s="39">
        <v>0</v>
      </c>
      <c r="AC275" s="49"/>
      <c r="AD275" s="31">
        <f t="shared" si="35"/>
        <v>12095</v>
      </c>
      <c r="AE275" s="52" t="s">
        <v>44</v>
      </c>
      <c r="AF275" s="32" t="s">
        <v>254</v>
      </c>
      <c r="AG275" s="110" t="s">
        <v>110</v>
      </c>
      <c r="AH275" s="48">
        <v>46137</v>
      </c>
      <c r="AI275" s="34"/>
      <c r="AJ275" s="34"/>
      <c r="AK275" s="34"/>
      <c r="AL275" s="34" t="s">
        <v>58</v>
      </c>
      <c r="AM275" s="49"/>
      <c r="AN275" s="35">
        <v>9</v>
      </c>
    </row>
    <row r="276" spans="1:40" s="50" customFormat="1" x14ac:dyDescent="0.25">
      <c r="A276" s="97">
        <v>80</v>
      </c>
      <c r="B276" s="34">
        <v>54</v>
      </c>
      <c r="C276" s="28">
        <v>46137</v>
      </c>
      <c r="D276" s="37" t="s">
        <v>41</v>
      </c>
      <c r="E276" s="43"/>
      <c r="F276" s="28"/>
      <c r="G276" s="44" t="s">
        <v>643</v>
      </c>
      <c r="H276" s="29">
        <v>46132</v>
      </c>
      <c r="I276" s="42" t="s">
        <v>116</v>
      </c>
      <c r="J276" s="34" t="s">
        <v>88</v>
      </c>
      <c r="K276" s="36" t="s">
        <v>200</v>
      </c>
      <c r="L276" s="34">
        <v>85366990</v>
      </c>
      <c r="M276" s="51" t="s">
        <v>42</v>
      </c>
      <c r="N276" s="37" t="s">
        <v>43</v>
      </c>
      <c r="O276" s="34">
        <v>5</v>
      </c>
      <c r="P276" s="34">
        <v>0</v>
      </c>
      <c r="Q276" s="34">
        <v>5</v>
      </c>
      <c r="R276" s="38">
        <v>3159</v>
      </c>
      <c r="S276" s="38">
        <f t="shared" si="34"/>
        <v>15795</v>
      </c>
      <c r="T276" s="39">
        <v>0</v>
      </c>
      <c r="U276" s="39">
        <v>0</v>
      </c>
      <c r="V276" s="40">
        <v>9</v>
      </c>
      <c r="W276" s="40">
        <f t="shared" si="31"/>
        <v>9</v>
      </c>
      <c r="X276" s="40">
        <v>0</v>
      </c>
      <c r="Y276" s="41">
        <f t="shared" si="36"/>
        <v>1421.55</v>
      </c>
      <c r="Z276" s="41">
        <f t="shared" si="37"/>
        <v>1421.55</v>
      </c>
      <c r="AA276" s="41">
        <v>0</v>
      </c>
      <c r="AB276" s="39">
        <v>0</v>
      </c>
      <c r="AC276" s="49"/>
      <c r="AD276" s="31">
        <f t="shared" si="35"/>
        <v>18638.099999999999</v>
      </c>
      <c r="AE276" s="52" t="s">
        <v>44</v>
      </c>
      <c r="AF276" s="32" t="s">
        <v>644</v>
      </c>
      <c r="AG276" s="33"/>
      <c r="AH276" s="48"/>
      <c r="AI276" s="34"/>
      <c r="AJ276" s="34"/>
      <c r="AK276" s="34"/>
      <c r="AL276" s="34" t="s">
        <v>99</v>
      </c>
      <c r="AM276" s="93"/>
      <c r="AN276" s="35"/>
    </row>
    <row r="277" spans="1:40" s="50" customFormat="1" x14ac:dyDescent="0.25">
      <c r="A277" s="97">
        <v>80</v>
      </c>
      <c r="B277" s="34">
        <v>54</v>
      </c>
      <c r="C277" s="28">
        <v>46137</v>
      </c>
      <c r="D277" s="37" t="s">
        <v>41</v>
      </c>
      <c r="E277" s="43"/>
      <c r="F277" s="28"/>
      <c r="G277" s="44" t="s">
        <v>643</v>
      </c>
      <c r="H277" s="29">
        <v>46132</v>
      </c>
      <c r="I277" s="42" t="s">
        <v>116</v>
      </c>
      <c r="J277" s="34" t="s">
        <v>88</v>
      </c>
      <c r="K277" s="36" t="s">
        <v>201</v>
      </c>
      <c r="L277" s="34">
        <v>85366990</v>
      </c>
      <c r="M277" s="51" t="s">
        <v>42</v>
      </c>
      <c r="N277" s="37" t="s">
        <v>43</v>
      </c>
      <c r="O277" s="34">
        <v>5</v>
      </c>
      <c r="P277" s="34">
        <v>0</v>
      </c>
      <c r="Q277" s="34">
        <v>5</v>
      </c>
      <c r="R277" s="38">
        <v>4353.75</v>
      </c>
      <c r="S277" s="38">
        <f t="shared" si="34"/>
        <v>21768.75</v>
      </c>
      <c r="T277" s="39">
        <v>0</v>
      </c>
      <c r="U277" s="39">
        <v>0</v>
      </c>
      <c r="V277" s="40">
        <v>9</v>
      </c>
      <c r="W277" s="40">
        <f t="shared" si="31"/>
        <v>9</v>
      </c>
      <c r="X277" s="40">
        <v>0</v>
      </c>
      <c r="Y277" s="41">
        <f t="shared" si="36"/>
        <v>1959.1875</v>
      </c>
      <c r="Z277" s="41">
        <f t="shared" si="37"/>
        <v>1959.1875</v>
      </c>
      <c r="AA277" s="41">
        <v>0</v>
      </c>
      <c r="AB277" s="39">
        <v>0</v>
      </c>
      <c r="AC277" s="49"/>
      <c r="AD277" s="31">
        <f t="shared" si="35"/>
        <v>25687.125</v>
      </c>
      <c r="AE277" s="52" t="s">
        <v>44</v>
      </c>
      <c r="AF277" s="32" t="s">
        <v>644</v>
      </c>
      <c r="AG277" s="33"/>
      <c r="AH277" s="48"/>
      <c r="AI277" s="34"/>
      <c r="AJ277" s="34"/>
      <c r="AK277" s="34"/>
      <c r="AL277" s="34" t="s">
        <v>99</v>
      </c>
      <c r="AM277" s="49"/>
      <c r="AN277" s="35"/>
    </row>
    <row r="278" spans="1:40" s="50" customFormat="1" x14ac:dyDescent="0.25">
      <c r="A278" s="97">
        <v>80</v>
      </c>
      <c r="B278" s="34">
        <v>54</v>
      </c>
      <c r="C278" s="28">
        <v>46137</v>
      </c>
      <c r="D278" s="37" t="s">
        <v>41</v>
      </c>
      <c r="E278" s="43"/>
      <c r="F278" s="28"/>
      <c r="G278" s="44" t="s">
        <v>643</v>
      </c>
      <c r="H278" s="29">
        <v>46132</v>
      </c>
      <c r="I278" s="42" t="s">
        <v>116</v>
      </c>
      <c r="J278" s="34" t="s">
        <v>88</v>
      </c>
      <c r="K278" s="36" t="s">
        <v>202</v>
      </c>
      <c r="L278" s="34">
        <v>85366990</v>
      </c>
      <c r="M278" s="51" t="s">
        <v>42</v>
      </c>
      <c r="N278" s="37" t="s">
        <v>43</v>
      </c>
      <c r="O278" s="34">
        <v>10</v>
      </c>
      <c r="P278" s="34">
        <v>0</v>
      </c>
      <c r="Q278" s="34">
        <v>10</v>
      </c>
      <c r="R278" s="38">
        <v>2409.75</v>
      </c>
      <c r="S278" s="38">
        <f t="shared" si="34"/>
        <v>24097.5</v>
      </c>
      <c r="T278" s="39">
        <v>0</v>
      </c>
      <c r="U278" s="39">
        <v>0</v>
      </c>
      <c r="V278" s="40">
        <v>9</v>
      </c>
      <c r="W278" s="40">
        <f t="shared" si="31"/>
        <v>9</v>
      </c>
      <c r="X278" s="40">
        <v>0</v>
      </c>
      <c r="Y278" s="41">
        <f t="shared" si="36"/>
        <v>2168.7750000000001</v>
      </c>
      <c r="Z278" s="41">
        <f t="shared" si="37"/>
        <v>2168.7750000000001</v>
      </c>
      <c r="AA278" s="41">
        <v>0</v>
      </c>
      <c r="AB278" s="39">
        <v>0</v>
      </c>
      <c r="AC278" s="49"/>
      <c r="AD278" s="31">
        <f t="shared" si="35"/>
        <v>28435.050000000003</v>
      </c>
      <c r="AE278" s="52" t="s">
        <v>44</v>
      </c>
      <c r="AF278" s="32" t="s">
        <v>644</v>
      </c>
      <c r="AG278" s="33"/>
      <c r="AH278" s="48"/>
      <c r="AI278" s="34"/>
      <c r="AJ278" s="34"/>
      <c r="AK278" s="34"/>
      <c r="AL278" s="34" t="s">
        <v>99</v>
      </c>
      <c r="AM278" s="49"/>
      <c r="AN278" s="35"/>
    </row>
    <row r="279" spans="1:40" s="50" customFormat="1" x14ac:dyDescent="0.25">
      <c r="A279" s="97">
        <v>80</v>
      </c>
      <c r="B279" s="34">
        <v>54</v>
      </c>
      <c r="C279" s="28">
        <v>46137</v>
      </c>
      <c r="D279" s="37" t="s">
        <v>41</v>
      </c>
      <c r="E279" s="43"/>
      <c r="F279" s="28"/>
      <c r="G279" s="44" t="s">
        <v>643</v>
      </c>
      <c r="H279" s="29">
        <v>46132</v>
      </c>
      <c r="I279" s="42" t="s">
        <v>116</v>
      </c>
      <c r="J279" s="34" t="s">
        <v>88</v>
      </c>
      <c r="K279" s="36" t="s">
        <v>203</v>
      </c>
      <c r="L279" s="34">
        <v>85366990</v>
      </c>
      <c r="M279" s="51" t="s">
        <v>42</v>
      </c>
      <c r="N279" s="37" t="s">
        <v>43</v>
      </c>
      <c r="O279" s="34">
        <v>10</v>
      </c>
      <c r="P279" s="34">
        <v>0</v>
      </c>
      <c r="Q279" s="34">
        <v>10</v>
      </c>
      <c r="R279" s="38">
        <v>1984.5</v>
      </c>
      <c r="S279" s="38">
        <f t="shared" si="34"/>
        <v>19845</v>
      </c>
      <c r="T279" s="39">
        <v>0</v>
      </c>
      <c r="U279" s="39">
        <v>0</v>
      </c>
      <c r="V279" s="40">
        <v>9</v>
      </c>
      <c r="W279" s="40">
        <f t="shared" si="31"/>
        <v>9</v>
      </c>
      <c r="X279" s="40">
        <v>0</v>
      </c>
      <c r="Y279" s="41">
        <f t="shared" si="36"/>
        <v>1786.05</v>
      </c>
      <c r="Z279" s="41">
        <f t="shared" si="37"/>
        <v>1786.05</v>
      </c>
      <c r="AA279" s="41">
        <v>0</v>
      </c>
      <c r="AB279" s="39">
        <v>0</v>
      </c>
      <c r="AC279" s="49"/>
      <c r="AD279" s="31">
        <f t="shared" si="35"/>
        <v>23417.1</v>
      </c>
      <c r="AE279" s="52" t="s">
        <v>44</v>
      </c>
      <c r="AF279" s="32" t="s">
        <v>644</v>
      </c>
      <c r="AG279" s="33"/>
      <c r="AH279" s="48"/>
      <c r="AI279" s="34"/>
      <c r="AJ279" s="34"/>
      <c r="AK279" s="34"/>
      <c r="AL279" s="34" t="s">
        <v>99</v>
      </c>
      <c r="AM279" s="49"/>
      <c r="AN279" s="35"/>
    </row>
    <row r="280" spans="1:40" s="50" customFormat="1" x14ac:dyDescent="0.25">
      <c r="A280" s="97">
        <v>81</v>
      </c>
      <c r="B280" s="34">
        <v>55</v>
      </c>
      <c r="C280" s="28">
        <v>46137</v>
      </c>
      <c r="D280" s="37" t="s">
        <v>41</v>
      </c>
      <c r="E280" s="43"/>
      <c r="F280" s="28"/>
      <c r="G280" s="44" t="s">
        <v>645</v>
      </c>
      <c r="H280" s="29">
        <v>46137</v>
      </c>
      <c r="I280" s="42" t="s">
        <v>83</v>
      </c>
      <c r="J280" s="34" t="s">
        <v>84</v>
      </c>
      <c r="K280" s="36" t="s">
        <v>646</v>
      </c>
      <c r="L280" s="34"/>
      <c r="M280" s="51" t="s">
        <v>42</v>
      </c>
      <c r="N280" s="37" t="s">
        <v>43</v>
      </c>
      <c r="O280" s="34">
        <v>2</v>
      </c>
      <c r="P280" s="34">
        <v>0</v>
      </c>
      <c r="Q280" s="34">
        <v>2</v>
      </c>
      <c r="R280" s="38">
        <v>790</v>
      </c>
      <c r="S280" s="38">
        <f t="shared" si="34"/>
        <v>1580</v>
      </c>
      <c r="T280" s="39">
        <v>0</v>
      </c>
      <c r="U280" s="39">
        <v>0</v>
      </c>
      <c r="V280" s="40">
        <v>9</v>
      </c>
      <c r="W280" s="40">
        <f t="shared" si="31"/>
        <v>9</v>
      </c>
      <c r="X280" s="40">
        <v>0</v>
      </c>
      <c r="Y280" s="41">
        <f t="shared" si="36"/>
        <v>142.19999999999999</v>
      </c>
      <c r="Z280" s="41">
        <f t="shared" si="37"/>
        <v>142.19999999999999</v>
      </c>
      <c r="AA280" s="41">
        <v>0</v>
      </c>
      <c r="AB280" s="39">
        <v>0</v>
      </c>
      <c r="AC280" s="49"/>
      <c r="AD280" s="31">
        <f t="shared" si="35"/>
        <v>1864.4</v>
      </c>
      <c r="AE280" s="52" t="s">
        <v>44</v>
      </c>
      <c r="AF280" s="32" t="s">
        <v>647</v>
      </c>
      <c r="AG280" s="33"/>
      <c r="AH280" s="48"/>
      <c r="AI280" s="34"/>
      <c r="AJ280" s="34"/>
      <c r="AK280" s="34"/>
      <c r="AL280" s="34" t="s">
        <v>99</v>
      </c>
      <c r="AM280" s="49"/>
      <c r="AN280" s="35"/>
    </row>
    <row r="281" spans="1:40" s="50" customFormat="1" ht="25.5" x14ac:dyDescent="0.25">
      <c r="A281" s="97">
        <v>81</v>
      </c>
      <c r="B281" s="34">
        <v>55</v>
      </c>
      <c r="C281" s="28">
        <v>46137</v>
      </c>
      <c r="D281" s="37" t="s">
        <v>41</v>
      </c>
      <c r="E281" s="43"/>
      <c r="F281" s="28"/>
      <c r="G281" s="44" t="s">
        <v>645</v>
      </c>
      <c r="H281" s="29">
        <v>46137</v>
      </c>
      <c r="I281" s="42" t="s">
        <v>83</v>
      </c>
      <c r="J281" s="34" t="s">
        <v>84</v>
      </c>
      <c r="K281" s="36" t="s">
        <v>648</v>
      </c>
      <c r="L281" s="34"/>
      <c r="M281" s="51" t="s">
        <v>42</v>
      </c>
      <c r="N281" s="37" t="s">
        <v>43</v>
      </c>
      <c r="O281" s="34">
        <v>5</v>
      </c>
      <c r="P281" s="34">
        <v>0</v>
      </c>
      <c r="Q281" s="34">
        <v>5</v>
      </c>
      <c r="R281" s="38">
        <v>460</v>
      </c>
      <c r="S281" s="38">
        <f t="shared" si="34"/>
        <v>2300</v>
      </c>
      <c r="T281" s="39">
        <v>0</v>
      </c>
      <c r="U281" s="39">
        <v>0</v>
      </c>
      <c r="V281" s="40">
        <v>9</v>
      </c>
      <c r="W281" s="40">
        <f t="shared" si="31"/>
        <v>9</v>
      </c>
      <c r="X281" s="40">
        <v>0</v>
      </c>
      <c r="Y281" s="41">
        <f t="shared" si="36"/>
        <v>207</v>
      </c>
      <c r="Z281" s="41">
        <f t="shared" si="37"/>
        <v>207</v>
      </c>
      <c r="AA281" s="41">
        <v>0</v>
      </c>
      <c r="AB281" s="39">
        <v>0</v>
      </c>
      <c r="AC281" s="49"/>
      <c r="AD281" s="31">
        <f t="shared" si="35"/>
        <v>2714</v>
      </c>
      <c r="AE281" s="52" t="s">
        <v>44</v>
      </c>
      <c r="AF281" s="32" t="s">
        <v>647</v>
      </c>
      <c r="AG281" s="33"/>
      <c r="AH281" s="48"/>
      <c r="AI281" s="34"/>
      <c r="AJ281" s="34"/>
      <c r="AK281" s="34"/>
      <c r="AL281" s="34" t="s">
        <v>99</v>
      </c>
      <c r="AM281" s="49"/>
      <c r="AN281" s="35"/>
    </row>
    <row r="282" spans="1:40" s="50" customFormat="1" x14ac:dyDescent="0.25">
      <c r="A282" s="97">
        <v>81</v>
      </c>
      <c r="B282" s="34">
        <v>55</v>
      </c>
      <c r="C282" s="28">
        <v>46137</v>
      </c>
      <c r="D282" s="37" t="s">
        <v>41</v>
      </c>
      <c r="E282" s="43"/>
      <c r="F282" s="28"/>
      <c r="G282" s="44" t="s">
        <v>645</v>
      </c>
      <c r="H282" s="29">
        <v>46137</v>
      </c>
      <c r="I282" s="42" t="s">
        <v>83</v>
      </c>
      <c r="J282" s="34" t="s">
        <v>84</v>
      </c>
      <c r="K282" s="36" t="s">
        <v>649</v>
      </c>
      <c r="L282" s="34"/>
      <c r="M282" s="51" t="s">
        <v>42</v>
      </c>
      <c r="N282" s="37" t="s">
        <v>43</v>
      </c>
      <c r="O282" s="34">
        <v>10</v>
      </c>
      <c r="P282" s="34">
        <v>0</v>
      </c>
      <c r="Q282" s="34">
        <v>10</v>
      </c>
      <c r="R282" s="38">
        <v>37</v>
      </c>
      <c r="S282" s="38">
        <f t="shared" si="34"/>
        <v>370</v>
      </c>
      <c r="T282" s="39">
        <v>0</v>
      </c>
      <c r="U282" s="39">
        <v>0</v>
      </c>
      <c r="V282" s="40">
        <v>9</v>
      </c>
      <c r="W282" s="40">
        <f t="shared" si="31"/>
        <v>9</v>
      </c>
      <c r="X282" s="40">
        <v>0</v>
      </c>
      <c r="Y282" s="41">
        <f t="shared" si="36"/>
        <v>33.299999999999997</v>
      </c>
      <c r="Z282" s="41">
        <f t="shared" si="37"/>
        <v>33.299999999999997</v>
      </c>
      <c r="AA282" s="41">
        <v>0</v>
      </c>
      <c r="AB282" s="39">
        <v>0</v>
      </c>
      <c r="AC282" s="49"/>
      <c r="AD282" s="31">
        <f t="shared" si="35"/>
        <v>436.6</v>
      </c>
      <c r="AE282" s="52" t="s">
        <v>44</v>
      </c>
      <c r="AF282" s="32" t="s">
        <v>647</v>
      </c>
      <c r="AG282" s="33"/>
      <c r="AH282" s="48"/>
      <c r="AI282" s="34"/>
      <c r="AJ282" s="34"/>
      <c r="AK282" s="34"/>
      <c r="AL282" s="34" t="s">
        <v>99</v>
      </c>
      <c r="AM282" s="49"/>
      <c r="AN282" s="35"/>
    </row>
    <row r="283" spans="1:40" s="50" customFormat="1" x14ac:dyDescent="0.25">
      <c r="A283" s="97">
        <v>81</v>
      </c>
      <c r="B283" s="34">
        <v>55</v>
      </c>
      <c r="C283" s="28">
        <v>46137</v>
      </c>
      <c r="D283" s="37" t="s">
        <v>41</v>
      </c>
      <c r="E283" s="43"/>
      <c r="F283" s="28"/>
      <c r="G283" s="44" t="s">
        <v>645</v>
      </c>
      <c r="H283" s="29">
        <v>46137</v>
      </c>
      <c r="I283" s="42" t="s">
        <v>83</v>
      </c>
      <c r="J283" s="34" t="s">
        <v>84</v>
      </c>
      <c r="K283" s="36" t="s">
        <v>650</v>
      </c>
      <c r="L283" s="34"/>
      <c r="M283" s="51" t="s">
        <v>42</v>
      </c>
      <c r="N283" s="37" t="s">
        <v>43</v>
      </c>
      <c r="O283" s="34">
        <v>50</v>
      </c>
      <c r="P283" s="34">
        <v>0</v>
      </c>
      <c r="Q283" s="34">
        <v>50</v>
      </c>
      <c r="R283" s="38">
        <v>42</v>
      </c>
      <c r="S283" s="38">
        <f t="shared" si="34"/>
        <v>2100</v>
      </c>
      <c r="T283" s="39">
        <v>0</v>
      </c>
      <c r="U283" s="39">
        <v>0</v>
      </c>
      <c r="V283" s="40">
        <v>9</v>
      </c>
      <c r="W283" s="40">
        <f t="shared" si="31"/>
        <v>9</v>
      </c>
      <c r="X283" s="40">
        <v>0</v>
      </c>
      <c r="Y283" s="41">
        <f t="shared" si="36"/>
        <v>189</v>
      </c>
      <c r="Z283" s="41">
        <f t="shared" si="37"/>
        <v>189</v>
      </c>
      <c r="AA283" s="41">
        <v>0</v>
      </c>
      <c r="AB283" s="39">
        <v>0</v>
      </c>
      <c r="AC283" s="49"/>
      <c r="AD283" s="31">
        <f t="shared" si="35"/>
        <v>2478</v>
      </c>
      <c r="AE283" s="52" t="s">
        <v>44</v>
      </c>
      <c r="AF283" s="32" t="s">
        <v>647</v>
      </c>
      <c r="AG283" s="33"/>
      <c r="AH283" s="48"/>
      <c r="AI283" s="34"/>
      <c r="AJ283" s="34"/>
      <c r="AK283" s="34"/>
      <c r="AL283" s="34" t="s">
        <v>99</v>
      </c>
      <c r="AM283" s="49"/>
      <c r="AN283" s="35"/>
    </row>
    <row r="284" spans="1:40" s="50" customFormat="1" x14ac:dyDescent="0.25">
      <c r="A284" s="97">
        <v>81</v>
      </c>
      <c r="B284" s="34">
        <v>55</v>
      </c>
      <c r="C284" s="28">
        <v>46137</v>
      </c>
      <c r="D284" s="37" t="s">
        <v>41</v>
      </c>
      <c r="E284" s="43"/>
      <c r="F284" s="28"/>
      <c r="G284" s="44" t="s">
        <v>645</v>
      </c>
      <c r="H284" s="29">
        <v>46137</v>
      </c>
      <c r="I284" s="42" t="s">
        <v>83</v>
      </c>
      <c r="J284" s="34" t="s">
        <v>84</v>
      </c>
      <c r="K284" s="36" t="s">
        <v>651</v>
      </c>
      <c r="L284" s="34"/>
      <c r="M284" s="51" t="s">
        <v>42</v>
      </c>
      <c r="N284" s="37" t="s">
        <v>43</v>
      </c>
      <c r="O284" s="34">
        <v>2</v>
      </c>
      <c r="P284" s="34">
        <v>0</v>
      </c>
      <c r="Q284" s="34">
        <v>2</v>
      </c>
      <c r="R284" s="38">
        <v>1380</v>
      </c>
      <c r="S284" s="38">
        <f t="shared" si="34"/>
        <v>2760</v>
      </c>
      <c r="T284" s="39">
        <v>0</v>
      </c>
      <c r="U284" s="39">
        <v>0</v>
      </c>
      <c r="V284" s="40">
        <v>9</v>
      </c>
      <c r="W284" s="40">
        <f t="shared" si="31"/>
        <v>9</v>
      </c>
      <c r="X284" s="40">
        <v>0</v>
      </c>
      <c r="Y284" s="41">
        <f t="shared" si="36"/>
        <v>248.39999999999998</v>
      </c>
      <c r="Z284" s="41">
        <f t="shared" si="37"/>
        <v>248.39999999999998</v>
      </c>
      <c r="AA284" s="41">
        <v>0</v>
      </c>
      <c r="AB284" s="39">
        <v>0</v>
      </c>
      <c r="AC284" s="49"/>
      <c r="AD284" s="31">
        <f t="shared" si="35"/>
        <v>3256.8</v>
      </c>
      <c r="AE284" s="52" t="s">
        <v>44</v>
      </c>
      <c r="AF284" s="32" t="s">
        <v>647</v>
      </c>
      <c r="AG284" s="33"/>
      <c r="AH284" s="48"/>
      <c r="AI284" s="34"/>
      <c r="AJ284" s="34"/>
      <c r="AK284" s="34"/>
      <c r="AL284" s="34" t="s">
        <v>99</v>
      </c>
      <c r="AM284" s="49"/>
      <c r="AN284" s="35"/>
    </row>
    <row r="285" spans="1:40" s="50" customFormat="1" x14ac:dyDescent="0.25">
      <c r="A285" s="97">
        <v>81</v>
      </c>
      <c r="B285" s="34">
        <v>55</v>
      </c>
      <c r="C285" s="28">
        <v>46137</v>
      </c>
      <c r="D285" s="37" t="s">
        <v>41</v>
      </c>
      <c r="E285" s="43"/>
      <c r="F285" s="28"/>
      <c r="G285" s="44" t="s">
        <v>645</v>
      </c>
      <c r="H285" s="29">
        <v>46137</v>
      </c>
      <c r="I285" s="42" t="s">
        <v>83</v>
      </c>
      <c r="J285" s="34" t="s">
        <v>84</v>
      </c>
      <c r="K285" s="36" t="s">
        <v>652</v>
      </c>
      <c r="L285" s="34"/>
      <c r="M285" s="51" t="s">
        <v>42</v>
      </c>
      <c r="N285" s="37" t="s">
        <v>43</v>
      </c>
      <c r="O285" s="34">
        <v>5</v>
      </c>
      <c r="P285" s="34">
        <v>0</v>
      </c>
      <c r="Q285" s="34">
        <v>5</v>
      </c>
      <c r="R285" s="38">
        <v>22.3</v>
      </c>
      <c r="S285" s="38">
        <f t="shared" si="34"/>
        <v>111.5</v>
      </c>
      <c r="T285" s="39">
        <v>0</v>
      </c>
      <c r="U285" s="39">
        <v>0</v>
      </c>
      <c r="V285" s="40">
        <v>9</v>
      </c>
      <c r="W285" s="40">
        <f t="shared" si="31"/>
        <v>9</v>
      </c>
      <c r="X285" s="40">
        <v>0</v>
      </c>
      <c r="Y285" s="41">
        <f t="shared" si="36"/>
        <v>10.035</v>
      </c>
      <c r="Z285" s="41">
        <f t="shared" si="37"/>
        <v>10.035</v>
      </c>
      <c r="AA285" s="41">
        <v>0</v>
      </c>
      <c r="AB285" s="39">
        <v>0</v>
      </c>
      <c r="AC285" s="49"/>
      <c r="AD285" s="31">
        <f t="shared" si="35"/>
        <v>131.57</v>
      </c>
      <c r="AE285" s="52" t="s">
        <v>44</v>
      </c>
      <c r="AF285" s="32" t="s">
        <v>647</v>
      </c>
      <c r="AG285" s="33"/>
      <c r="AH285" s="48"/>
      <c r="AI285" s="34"/>
      <c r="AJ285" s="34"/>
      <c r="AK285" s="34"/>
      <c r="AL285" s="34" t="s">
        <v>99</v>
      </c>
      <c r="AM285" s="49"/>
      <c r="AN285" s="35"/>
    </row>
    <row r="286" spans="1:40" s="50" customFormat="1" x14ac:dyDescent="0.25">
      <c r="A286" s="97">
        <v>81</v>
      </c>
      <c r="B286" s="34">
        <v>55</v>
      </c>
      <c r="C286" s="28">
        <v>46137</v>
      </c>
      <c r="D286" s="37" t="s">
        <v>41</v>
      </c>
      <c r="E286" s="43"/>
      <c r="F286" s="28"/>
      <c r="G286" s="44" t="s">
        <v>645</v>
      </c>
      <c r="H286" s="29">
        <v>46137</v>
      </c>
      <c r="I286" s="42" t="s">
        <v>83</v>
      </c>
      <c r="J286" s="34" t="s">
        <v>84</v>
      </c>
      <c r="K286" s="36" t="s">
        <v>653</v>
      </c>
      <c r="L286" s="34"/>
      <c r="M286" s="51" t="s">
        <v>42</v>
      </c>
      <c r="N286" s="37" t="s">
        <v>43</v>
      </c>
      <c r="O286" s="34">
        <v>5</v>
      </c>
      <c r="P286" s="34">
        <v>0</v>
      </c>
      <c r="Q286" s="34">
        <v>5</v>
      </c>
      <c r="R286" s="38">
        <v>22.3</v>
      </c>
      <c r="S286" s="38">
        <f t="shared" si="34"/>
        <v>111.5</v>
      </c>
      <c r="T286" s="39">
        <v>0</v>
      </c>
      <c r="U286" s="39">
        <v>0</v>
      </c>
      <c r="V286" s="40">
        <v>9</v>
      </c>
      <c r="W286" s="40">
        <f t="shared" si="31"/>
        <v>9</v>
      </c>
      <c r="X286" s="40">
        <v>0</v>
      </c>
      <c r="Y286" s="41">
        <f t="shared" si="36"/>
        <v>10.035</v>
      </c>
      <c r="Z286" s="41">
        <f t="shared" si="37"/>
        <v>10.035</v>
      </c>
      <c r="AA286" s="41">
        <v>0</v>
      </c>
      <c r="AB286" s="39">
        <v>0</v>
      </c>
      <c r="AC286" s="49"/>
      <c r="AD286" s="31">
        <f t="shared" si="35"/>
        <v>131.57</v>
      </c>
      <c r="AE286" s="52" t="s">
        <v>44</v>
      </c>
      <c r="AF286" s="32" t="s">
        <v>647</v>
      </c>
      <c r="AG286" s="33"/>
      <c r="AH286" s="48"/>
      <c r="AI286" s="34"/>
      <c r="AJ286" s="34"/>
      <c r="AK286" s="34"/>
      <c r="AL286" s="34" t="s">
        <v>99</v>
      </c>
      <c r="AM286" s="49"/>
      <c r="AN286" s="35"/>
    </row>
    <row r="287" spans="1:40" s="50" customFormat="1" x14ac:dyDescent="0.25">
      <c r="A287" s="97">
        <v>81</v>
      </c>
      <c r="B287" s="34">
        <v>55</v>
      </c>
      <c r="C287" s="28">
        <v>46137</v>
      </c>
      <c r="D287" s="37" t="s">
        <v>41</v>
      </c>
      <c r="E287" s="43"/>
      <c r="F287" s="28"/>
      <c r="G287" s="44" t="s">
        <v>645</v>
      </c>
      <c r="H287" s="29">
        <v>46137</v>
      </c>
      <c r="I287" s="42" t="s">
        <v>83</v>
      </c>
      <c r="J287" s="34" t="s">
        <v>84</v>
      </c>
      <c r="K287" s="36" t="s">
        <v>654</v>
      </c>
      <c r="L287" s="34"/>
      <c r="M287" s="51" t="s">
        <v>42</v>
      </c>
      <c r="N287" s="37" t="s">
        <v>43</v>
      </c>
      <c r="O287" s="34">
        <v>2</v>
      </c>
      <c r="P287" s="34">
        <v>0</v>
      </c>
      <c r="Q287" s="34">
        <v>2</v>
      </c>
      <c r="R287" s="38">
        <v>38</v>
      </c>
      <c r="S287" s="38">
        <f t="shared" si="34"/>
        <v>76</v>
      </c>
      <c r="T287" s="39">
        <v>0</v>
      </c>
      <c r="U287" s="39">
        <v>0</v>
      </c>
      <c r="V287" s="40">
        <v>9</v>
      </c>
      <c r="W287" s="40">
        <f t="shared" si="31"/>
        <v>9</v>
      </c>
      <c r="X287" s="40">
        <v>0</v>
      </c>
      <c r="Y287" s="41">
        <f t="shared" si="36"/>
        <v>6.84</v>
      </c>
      <c r="Z287" s="41">
        <f t="shared" si="37"/>
        <v>6.84</v>
      </c>
      <c r="AA287" s="41">
        <v>0</v>
      </c>
      <c r="AB287" s="39">
        <v>0</v>
      </c>
      <c r="AC287" s="49"/>
      <c r="AD287" s="31">
        <f t="shared" si="35"/>
        <v>89.68</v>
      </c>
      <c r="AE287" s="52" t="s">
        <v>44</v>
      </c>
      <c r="AF287" s="32" t="s">
        <v>647</v>
      </c>
      <c r="AG287" s="33"/>
      <c r="AH287" s="48"/>
      <c r="AI287" s="34"/>
      <c r="AJ287" s="34"/>
      <c r="AK287" s="34"/>
      <c r="AL287" s="34" t="s">
        <v>99</v>
      </c>
      <c r="AM287" s="49"/>
      <c r="AN287" s="35"/>
    </row>
    <row r="288" spans="1:40" s="50" customFormat="1" x14ac:dyDescent="0.25">
      <c r="A288" s="97">
        <v>81</v>
      </c>
      <c r="B288" s="34">
        <v>55</v>
      </c>
      <c r="C288" s="28">
        <v>46137</v>
      </c>
      <c r="D288" s="37" t="s">
        <v>41</v>
      </c>
      <c r="E288" s="43"/>
      <c r="F288" s="28"/>
      <c r="G288" s="44" t="s">
        <v>645</v>
      </c>
      <c r="H288" s="29">
        <v>46137</v>
      </c>
      <c r="I288" s="42" t="s">
        <v>83</v>
      </c>
      <c r="J288" s="34" t="s">
        <v>84</v>
      </c>
      <c r="K288" s="36" t="s">
        <v>655</v>
      </c>
      <c r="L288" s="34"/>
      <c r="M288" s="51" t="s">
        <v>42</v>
      </c>
      <c r="N288" s="37" t="s">
        <v>43</v>
      </c>
      <c r="O288" s="34">
        <v>10</v>
      </c>
      <c r="P288" s="34">
        <v>0</v>
      </c>
      <c r="Q288" s="34">
        <v>10</v>
      </c>
      <c r="R288" s="38">
        <v>10.5</v>
      </c>
      <c r="S288" s="38">
        <f t="shared" si="34"/>
        <v>105</v>
      </c>
      <c r="T288" s="39">
        <v>0</v>
      </c>
      <c r="U288" s="39">
        <v>0</v>
      </c>
      <c r="V288" s="40">
        <v>9</v>
      </c>
      <c r="W288" s="40">
        <f t="shared" si="31"/>
        <v>9</v>
      </c>
      <c r="X288" s="40">
        <v>0</v>
      </c>
      <c r="Y288" s="41">
        <f t="shared" si="36"/>
        <v>9.4499999999999993</v>
      </c>
      <c r="Z288" s="41">
        <f t="shared" si="37"/>
        <v>9.4499999999999993</v>
      </c>
      <c r="AA288" s="41">
        <v>0</v>
      </c>
      <c r="AB288" s="39">
        <v>0</v>
      </c>
      <c r="AC288" s="49"/>
      <c r="AD288" s="31">
        <f t="shared" si="35"/>
        <v>123.9</v>
      </c>
      <c r="AE288" s="52" t="s">
        <v>44</v>
      </c>
      <c r="AF288" s="32" t="s">
        <v>647</v>
      </c>
      <c r="AG288" s="33"/>
      <c r="AH288" s="48"/>
      <c r="AI288" s="34"/>
      <c r="AJ288" s="34"/>
      <c r="AK288" s="34"/>
      <c r="AL288" s="34" t="s">
        <v>99</v>
      </c>
      <c r="AM288" s="49"/>
      <c r="AN288" s="35"/>
    </row>
    <row r="289" spans="1:40" s="50" customFormat="1" x14ac:dyDescent="0.25">
      <c r="A289" s="97">
        <v>81</v>
      </c>
      <c r="B289" s="34">
        <v>55</v>
      </c>
      <c r="C289" s="28">
        <v>46137</v>
      </c>
      <c r="D289" s="37" t="s">
        <v>41</v>
      </c>
      <c r="E289" s="43"/>
      <c r="F289" s="28"/>
      <c r="G289" s="44" t="s">
        <v>645</v>
      </c>
      <c r="H289" s="29">
        <v>46137</v>
      </c>
      <c r="I289" s="42" t="s">
        <v>83</v>
      </c>
      <c r="J289" s="34" t="s">
        <v>84</v>
      </c>
      <c r="K289" s="36" t="s">
        <v>656</v>
      </c>
      <c r="L289" s="34"/>
      <c r="M289" s="51" t="s">
        <v>42</v>
      </c>
      <c r="N289" s="37" t="s">
        <v>43</v>
      </c>
      <c r="O289" s="34">
        <v>100</v>
      </c>
      <c r="P289" s="34">
        <v>0</v>
      </c>
      <c r="Q289" s="34">
        <v>100</v>
      </c>
      <c r="R289" s="38">
        <v>52</v>
      </c>
      <c r="S289" s="38">
        <f t="shared" si="34"/>
        <v>5200</v>
      </c>
      <c r="T289" s="39">
        <v>0</v>
      </c>
      <c r="U289" s="39">
        <v>0</v>
      </c>
      <c r="V289" s="40">
        <v>9</v>
      </c>
      <c r="W289" s="40">
        <f t="shared" si="31"/>
        <v>9</v>
      </c>
      <c r="X289" s="40">
        <v>0</v>
      </c>
      <c r="Y289" s="41">
        <f t="shared" si="36"/>
        <v>468</v>
      </c>
      <c r="Z289" s="41">
        <f t="shared" si="37"/>
        <v>468</v>
      </c>
      <c r="AA289" s="41">
        <v>0</v>
      </c>
      <c r="AB289" s="39">
        <v>0</v>
      </c>
      <c r="AC289" s="49"/>
      <c r="AD289" s="31">
        <f t="shared" si="35"/>
        <v>6136</v>
      </c>
      <c r="AE289" s="52" t="s">
        <v>44</v>
      </c>
      <c r="AF289" s="32" t="s">
        <v>647</v>
      </c>
      <c r="AG289" s="33"/>
      <c r="AH289" s="48"/>
      <c r="AI289" s="34"/>
      <c r="AJ289" s="34"/>
      <c r="AK289" s="34"/>
      <c r="AL289" s="34" t="s">
        <v>99</v>
      </c>
      <c r="AM289" s="49"/>
      <c r="AN289" s="35"/>
    </row>
    <row r="290" spans="1:40" s="50" customFormat="1" x14ac:dyDescent="0.25">
      <c r="A290" s="97">
        <v>81</v>
      </c>
      <c r="B290" s="34">
        <v>55</v>
      </c>
      <c r="C290" s="28">
        <v>46137</v>
      </c>
      <c r="D290" s="37" t="s">
        <v>41</v>
      </c>
      <c r="E290" s="43"/>
      <c r="F290" s="28"/>
      <c r="G290" s="44" t="s">
        <v>645</v>
      </c>
      <c r="H290" s="29">
        <v>46137</v>
      </c>
      <c r="I290" s="42" t="s">
        <v>83</v>
      </c>
      <c r="J290" s="34" t="s">
        <v>84</v>
      </c>
      <c r="K290" s="36" t="s">
        <v>657</v>
      </c>
      <c r="L290" s="34"/>
      <c r="M290" s="51" t="s">
        <v>42</v>
      </c>
      <c r="N290" s="37" t="s">
        <v>43</v>
      </c>
      <c r="O290" s="34">
        <v>100</v>
      </c>
      <c r="P290" s="34">
        <v>0</v>
      </c>
      <c r="Q290" s="34">
        <v>100</v>
      </c>
      <c r="R290" s="38">
        <v>52</v>
      </c>
      <c r="S290" s="38">
        <f t="shared" si="34"/>
        <v>5200</v>
      </c>
      <c r="T290" s="39">
        <v>0</v>
      </c>
      <c r="U290" s="39">
        <v>0</v>
      </c>
      <c r="V290" s="40">
        <v>9</v>
      </c>
      <c r="W290" s="40">
        <f t="shared" si="31"/>
        <v>9</v>
      </c>
      <c r="X290" s="40">
        <v>0</v>
      </c>
      <c r="Y290" s="41">
        <f t="shared" si="36"/>
        <v>468</v>
      </c>
      <c r="Z290" s="41">
        <f t="shared" si="37"/>
        <v>468</v>
      </c>
      <c r="AA290" s="41">
        <v>0</v>
      </c>
      <c r="AB290" s="39">
        <v>0</v>
      </c>
      <c r="AC290" s="49"/>
      <c r="AD290" s="31">
        <f t="shared" si="35"/>
        <v>6136</v>
      </c>
      <c r="AE290" s="52" t="s">
        <v>44</v>
      </c>
      <c r="AF290" s="32" t="s">
        <v>647</v>
      </c>
      <c r="AG290" s="33"/>
      <c r="AH290" s="48"/>
      <c r="AI290" s="34"/>
      <c r="AJ290" s="34"/>
      <c r="AK290" s="34"/>
      <c r="AL290" s="34" t="s">
        <v>99</v>
      </c>
      <c r="AM290" s="49"/>
      <c r="AN290" s="35"/>
    </row>
    <row r="291" spans="1:40" s="50" customFormat="1" x14ac:dyDescent="0.25">
      <c r="A291" s="97">
        <v>82</v>
      </c>
      <c r="B291" s="34">
        <v>56</v>
      </c>
      <c r="C291" s="28">
        <v>46137</v>
      </c>
      <c r="D291" s="37" t="s">
        <v>41</v>
      </c>
      <c r="E291" s="43"/>
      <c r="F291" s="28"/>
      <c r="G291" s="44" t="s">
        <v>658</v>
      </c>
      <c r="H291" s="29">
        <v>46137</v>
      </c>
      <c r="I291" s="42" t="s">
        <v>83</v>
      </c>
      <c r="J291" s="34" t="s">
        <v>84</v>
      </c>
      <c r="K291" s="36" t="s">
        <v>659</v>
      </c>
      <c r="L291" s="34"/>
      <c r="M291" s="51" t="s">
        <v>42</v>
      </c>
      <c r="N291" s="37" t="s">
        <v>43</v>
      </c>
      <c r="O291" s="34">
        <v>5</v>
      </c>
      <c r="P291" s="34">
        <v>0</v>
      </c>
      <c r="Q291" s="34">
        <v>5</v>
      </c>
      <c r="R291" s="38">
        <v>235.2</v>
      </c>
      <c r="S291" s="38">
        <f t="shared" si="34"/>
        <v>1176</v>
      </c>
      <c r="T291" s="39">
        <v>0</v>
      </c>
      <c r="U291" s="39">
        <v>0</v>
      </c>
      <c r="V291" s="40">
        <v>9</v>
      </c>
      <c r="W291" s="40">
        <f t="shared" si="31"/>
        <v>9</v>
      </c>
      <c r="X291" s="40">
        <v>0</v>
      </c>
      <c r="Y291" s="41">
        <f t="shared" si="36"/>
        <v>105.83999999999999</v>
      </c>
      <c r="Z291" s="41">
        <f t="shared" si="37"/>
        <v>105.83999999999999</v>
      </c>
      <c r="AA291" s="41">
        <v>0</v>
      </c>
      <c r="AB291" s="39">
        <v>0</v>
      </c>
      <c r="AC291" s="49"/>
      <c r="AD291" s="31">
        <f t="shared" si="35"/>
        <v>1387.6799999999998</v>
      </c>
      <c r="AE291" s="52" t="s">
        <v>44</v>
      </c>
      <c r="AF291" s="32" t="s">
        <v>660</v>
      </c>
      <c r="AG291" s="33"/>
      <c r="AH291" s="48"/>
      <c r="AI291" s="34"/>
      <c r="AJ291" s="34"/>
      <c r="AK291" s="34"/>
      <c r="AL291" s="34" t="s">
        <v>99</v>
      </c>
      <c r="AM291" s="49"/>
      <c r="AN291" s="35"/>
    </row>
    <row r="292" spans="1:40" s="50" customFormat="1" ht="25.5" x14ac:dyDescent="0.25">
      <c r="A292" s="97">
        <v>82</v>
      </c>
      <c r="B292" s="34">
        <v>56</v>
      </c>
      <c r="C292" s="28">
        <v>46137</v>
      </c>
      <c r="D292" s="37" t="s">
        <v>41</v>
      </c>
      <c r="E292" s="43"/>
      <c r="F292" s="28"/>
      <c r="G292" s="44" t="s">
        <v>658</v>
      </c>
      <c r="H292" s="29">
        <v>46137</v>
      </c>
      <c r="I292" s="42" t="s">
        <v>83</v>
      </c>
      <c r="J292" s="34" t="s">
        <v>84</v>
      </c>
      <c r="K292" s="36" t="s">
        <v>661</v>
      </c>
      <c r="L292" s="34"/>
      <c r="M292" s="51" t="s">
        <v>42</v>
      </c>
      <c r="N292" s="37" t="s">
        <v>43</v>
      </c>
      <c r="O292" s="34">
        <v>5</v>
      </c>
      <c r="P292" s="34">
        <v>0</v>
      </c>
      <c r="Q292" s="34">
        <v>5</v>
      </c>
      <c r="R292" s="38">
        <v>548.54999999999995</v>
      </c>
      <c r="S292" s="38">
        <f t="shared" si="34"/>
        <v>2742.75</v>
      </c>
      <c r="T292" s="39">
        <v>0</v>
      </c>
      <c r="U292" s="39">
        <v>0</v>
      </c>
      <c r="V292" s="40">
        <v>9</v>
      </c>
      <c r="W292" s="40">
        <f t="shared" si="31"/>
        <v>9</v>
      </c>
      <c r="X292" s="40">
        <v>0</v>
      </c>
      <c r="Y292" s="41">
        <f t="shared" si="36"/>
        <v>246.8475</v>
      </c>
      <c r="Z292" s="41">
        <f t="shared" si="37"/>
        <v>246.8475</v>
      </c>
      <c r="AA292" s="41">
        <v>0</v>
      </c>
      <c r="AB292" s="39">
        <v>0</v>
      </c>
      <c r="AC292" s="49"/>
      <c r="AD292" s="31">
        <f t="shared" si="35"/>
        <v>3236.4449999999997</v>
      </c>
      <c r="AE292" s="52" t="s">
        <v>44</v>
      </c>
      <c r="AF292" s="32" t="s">
        <v>660</v>
      </c>
      <c r="AG292" s="33"/>
      <c r="AH292" s="48"/>
      <c r="AI292" s="34"/>
      <c r="AJ292" s="34"/>
      <c r="AK292" s="34"/>
      <c r="AL292" s="34" t="s">
        <v>99</v>
      </c>
      <c r="AM292" s="49"/>
      <c r="AN292" s="35"/>
    </row>
    <row r="293" spans="1:40" s="50" customFormat="1" x14ac:dyDescent="0.25">
      <c r="A293" s="97">
        <v>82</v>
      </c>
      <c r="B293" s="34">
        <v>56</v>
      </c>
      <c r="C293" s="28">
        <v>46137</v>
      </c>
      <c r="D293" s="37" t="s">
        <v>41</v>
      </c>
      <c r="E293" s="43"/>
      <c r="F293" s="28"/>
      <c r="G293" s="44" t="s">
        <v>658</v>
      </c>
      <c r="H293" s="29">
        <v>46137</v>
      </c>
      <c r="I293" s="42" t="s">
        <v>83</v>
      </c>
      <c r="J293" s="34" t="s">
        <v>84</v>
      </c>
      <c r="K293" s="36" t="s">
        <v>662</v>
      </c>
      <c r="L293" s="34"/>
      <c r="M293" s="51" t="s">
        <v>42</v>
      </c>
      <c r="N293" s="37" t="s">
        <v>43</v>
      </c>
      <c r="O293" s="34">
        <v>10</v>
      </c>
      <c r="P293" s="34">
        <v>0</v>
      </c>
      <c r="Q293" s="34">
        <v>10</v>
      </c>
      <c r="R293" s="38">
        <v>103.49</v>
      </c>
      <c r="S293" s="38">
        <f t="shared" si="34"/>
        <v>1034.8999999999999</v>
      </c>
      <c r="T293" s="39">
        <v>0</v>
      </c>
      <c r="U293" s="39">
        <v>0</v>
      </c>
      <c r="V293" s="40">
        <v>9</v>
      </c>
      <c r="W293" s="40">
        <f t="shared" si="31"/>
        <v>9</v>
      </c>
      <c r="X293" s="40">
        <v>0</v>
      </c>
      <c r="Y293" s="41">
        <f t="shared" si="36"/>
        <v>93.140999999999991</v>
      </c>
      <c r="Z293" s="41">
        <f t="shared" si="37"/>
        <v>93.140999999999991</v>
      </c>
      <c r="AA293" s="41">
        <v>0</v>
      </c>
      <c r="AB293" s="39">
        <v>0</v>
      </c>
      <c r="AC293" s="49"/>
      <c r="AD293" s="31">
        <f t="shared" si="35"/>
        <v>1221.182</v>
      </c>
      <c r="AE293" s="52" t="s">
        <v>44</v>
      </c>
      <c r="AF293" s="32" t="s">
        <v>660</v>
      </c>
      <c r="AG293" s="33"/>
      <c r="AH293" s="48"/>
      <c r="AI293" s="34"/>
      <c r="AJ293" s="34"/>
      <c r="AK293" s="34"/>
      <c r="AL293" s="34" t="s">
        <v>99</v>
      </c>
      <c r="AM293" s="49"/>
      <c r="AN293" s="35"/>
    </row>
    <row r="294" spans="1:40" s="50" customFormat="1" x14ac:dyDescent="0.25">
      <c r="A294" s="97">
        <v>82</v>
      </c>
      <c r="B294" s="34">
        <v>56</v>
      </c>
      <c r="C294" s="28">
        <v>46137</v>
      </c>
      <c r="D294" s="37" t="s">
        <v>41</v>
      </c>
      <c r="E294" s="43"/>
      <c r="F294" s="28"/>
      <c r="G294" s="44" t="s">
        <v>658</v>
      </c>
      <c r="H294" s="29">
        <v>46137</v>
      </c>
      <c r="I294" s="42" t="s">
        <v>83</v>
      </c>
      <c r="J294" s="34" t="s">
        <v>84</v>
      </c>
      <c r="K294" s="36" t="s">
        <v>663</v>
      </c>
      <c r="L294" s="34"/>
      <c r="M294" s="51" t="s">
        <v>42</v>
      </c>
      <c r="N294" s="37" t="s">
        <v>43</v>
      </c>
      <c r="O294" s="34">
        <v>10</v>
      </c>
      <c r="P294" s="34">
        <v>0</v>
      </c>
      <c r="Q294" s="34">
        <v>10</v>
      </c>
      <c r="R294" s="38">
        <v>103.49</v>
      </c>
      <c r="S294" s="38">
        <f t="shared" si="34"/>
        <v>1034.8999999999999</v>
      </c>
      <c r="T294" s="39">
        <v>0</v>
      </c>
      <c r="U294" s="39">
        <v>0</v>
      </c>
      <c r="V294" s="40">
        <v>9</v>
      </c>
      <c r="W294" s="40">
        <f t="shared" si="31"/>
        <v>9</v>
      </c>
      <c r="X294" s="40">
        <v>0</v>
      </c>
      <c r="Y294" s="41">
        <f t="shared" si="36"/>
        <v>93.140999999999991</v>
      </c>
      <c r="Z294" s="41">
        <f t="shared" si="37"/>
        <v>93.140999999999991</v>
      </c>
      <c r="AA294" s="41">
        <v>0</v>
      </c>
      <c r="AB294" s="39">
        <v>0</v>
      </c>
      <c r="AC294" s="49"/>
      <c r="AD294" s="31">
        <f t="shared" si="35"/>
        <v>1221.182</v>
      </c>
      <c r="AE294" s="52" t="s">
        <v>44</v>
      </c>
      <c r="AF294" s="32" t="s">
        <v>660</v>
      </c>
      <c r="AG294" s="33"/>
      <c r="AH294" s="48"/>
      <c r="AI294" s="34"/>
      <c r="AJ294" s="34"/>
      <c r="AK294" s="34"/>
      <c r="AL294" s="34" t="s">
        <v>99</v>
      </c>
      <c r="AM294" s="49"/>
      <c r="AN294" s="35"/>
    </row>
    <row r="295" spans="1:40" s="50" customFormat="1" x14ac:dyDescent="0.25">
      <c r="A295" s="97">
        <v>82</v>
      </c>
      <c r="B295" s="34">
        <v>56</v>
      </c>
      <c r="C295" s="28">
        <v>46137</v>
      </c>
      <c r="D295" s="37" t="s">
        <v>41</v>
      </c>
      <c r="E295" s="43"/>
      <c r="F295" s="28"/>
      <c r="G295" s="44" t="s">
        <v>658</v>
      </c>
      <c r="H295" s="29">
        <v>46137</v>
      </c>
      <c r="I295" s="42" t="s">
        <v>83</v>
      </c>
      <c r="J295" s="34" t="s">
        <v>84</v>
      </c>
      <c r="K295" s="36" t="s">
        <v>664</v>
      </c>
      <c r="L295" s="34"/>
      <c r="M295" s="51" t="s">
        <v>42</v>
      </c>
      <c r="N295" s="37" t="s">
        <v>43</v>
      </c>
      <c r="O295" s="34">
        <v>10</v>
      </c>
      <c r="P295" s="34">
        <v>0</v>
      </c>
      <c r="Q295" s="34">
        <v>10</v>
      </c>
      <c r="R295" s="38">
        <v>178.08</v>
      </c>
      <c r="S295" s="38">
        <f t="shared" si="34"/>
        <v>1780.8000000000002</v>
      </c>
      <c r="T295" s="39">
        <v>0</v>
      </c>
      <c r="U295" s="39">
        <v>0</v>
      </c>
      <c r="V295" s="40">
        <v>9</v>
      </c>
      <c r="W295" s="40">
        <f t="shared" si="31"/>
        <v>9</v>
      </c>
      <c r="X295" s="40">
        <v>0</v>
      </c>
      <c r="Y295" s="41">
        <f t="shared" si="36"/>
        <v>160.27200000000002</v>
      </c>
      <c r="Z295" s="41">
        <f t="shared" si="37"/>
        <v>160.27200000000002</v>
      </c>
      <c r="AA295" s="41">
        <v>0</v>
      </c>
      <c r="AB295" s="39">
        <v>0</v>
      </c>
      <c r="AC295" s="49"/>
      <c r="AD295" s="31">
        <f t="shared" si="35"/>
        <v>2101.3440000000001</v>
      </c>
      <c r="AE295" s="52" t="s">
        <v>44</v>
      </c>
      <c r="AF295" s="32" t="s">
        <v>660</v>
      </c>
      <c r="AG295" s="33"/>
      <c r="AH295" s="48"/>
      <c r="AI295" s="34"/>
      <c r="AJ295" s="34"/>
      <c r="AK295" s="34"/>
      <c r="AL295" s="34" t="s">
        <v>99</v>
      </c>
      <c r="AM295" s="49"/>
      <c r="AN295" s="35"/>
    </row>
    <row r="296" spans="1:40" s="50" customFormat="1" x14ac:dyDescent="0.25">
      <c r="A296" s="97">
        <v>82</v>
      </c>
      <c r="B296" s="34">
        <v>56</v>
      </c>
      <c r="C296" s="28">
        <v>46137</v>
      </c>
      <c r="D296" s="37" t="s">
        <v>41</v>
      </c>
      <c r="E296" s="43"/>
      <c r="F296" s="28"/>
      <c r="G296" s="44" t="s">
        <v>658</v>
      </c>
      <c r="H296" s="29">
        <v>46137</v>
      </c>
      <c r="I296" s="42" t="s">
        <v>83</v>
      </c>
      <c r="J296" s="34" t="s">
        <v>84</v>
      </c>
      <c r="K296" s="36" t="s">
        <v>665</v>
      </c>
      <c r="L296" s="34"/>
      <c r="M296" s="51" t="s">
        <v>42</v>
      </c>
      <c r="N296" s="37" t="s">
        <v>43</v>
      </c>
      <c r="O296" s="34">
        <v>10</v>
      </c>
      <c r="P296" s="34">
        <v>0</v>
      </c>
      <c r="Q296" s="34">
        <v>10</v>
      </c>
      <c r="R296" s="38">
        <v>103.49</v>
      </c>
      <c r="S296" s="38">
        <f t="shared" si="34"/>
        <v>1034.8999999999999</v>
      </c>
      <c r="T296" s="39">
        <v>0</v>
      </c>
      <c r="U296" s="39">
        <v>0</v>
      </c>
      <c r="V296" s="40">
        <v>9</v>
      </c>
      <c r="W296" s="40">
        <f t="shared" si="31"/>
        <v>9</v>
      </c>
      <c r="X296" s="40">
        <v>0</v>
      </c>
      <c r="Y296" s="41">
        <f t="shared" si="36"/>
        <v>93.140999999999991</v>
      </c>
      <c r="Z296" s="41">
        <f t="shared" si="37"/>
        <v>93.140999999999991</v>
      </c>
      <c r="AA296" s="41">
        <v>0</v>
      </c>
      <c r="AB296" s="39">
        <v>0</v>
      </c>
      <c r="AC296" s="49"/>
      <c r="AD296" s="31">
        <f t="shared" si="35"/>
        <v>1221.182</v>
      </c>
      <c r="AE296" s="52" t="s">
        <v>44</v>
      </c>
      <c r="AF296" s="32" t="s">
        <v>660</v>
      </c>
      <c r="AG296" s="33"/>
      <c r="AH296" s="48"/>
      <c r="AI296" s="34"/>
      <c r="AJ296" s="34"/>
      <c r="AK296" s="34"/>
      <c r="AL296" s="34" t="s">
        <v>99</v>
      </c>
      <c r="AM296" s="49"/>
      <c r="AN296" s="35"/>
    </row>
    <row r="297" spans="1:40" s="50" customFormat="1" ht="25.5" x14ac:dyDescent="0.25">
      <c r="A297" s="97">
        <v>82</v>
      </c>
      <c r="B297" s="34">
        <v>56</v>
      </c>
      <c r="C297" s="28">
        <v>46137</v>
      </c>
      <c r="D297" s="37" t="s">
        <v>41</v>
      </c>
      <c r="E297" s="43"/>
      <c r="F297" s="28"/>
      <c r="G297" s="44" t="s">
        <v>658</v>
      </c>
      <c r="H297" s="29">
        <v>46137</v>
      </c>
      <c r="I297" s="42" t="s">
        <v>83</v>
      </c>
      <c r="J297" s="34" t="s">
        <v>84</v>
      </c>
      <c r="K297" s="36" t="s">
        <v>666</v>
      </c>
      <c r="L297" s="34"/>
      <c r="M297" s="51" t="s">
        <v>42</v>
      </c>
      <c r="N297" s="37" t="s">
        <v>43</v>
      </c>
      <c r="O297" s="34">
        <v>5</v>
      </c>
      <c r="P297" s="34">
        <v>0</v>
      </c>
      <c r="Q297" s="34">
        <v>5</v>
      </c>
      <c r="R297" s="38">
        <v>237.89</v>
      </c>
      <c r="S297" s="38">
        <f t="shared" si="34"/>
        <v>1189.4499999999998</v>
      </c>
      <c r="T297" s="39">
        <v>0</v>
      </c>
      <c r="U297" s="39">
        <v>0</v>
      </c>
      <c r="V297" s="40">
        <v>9</v>
      </c>
      <c r="W297" s="40">
        <f t="shared" si="31"/>
        <v>9</v>
      </c>
      <c r="X297" s="40">
        <v>0</v>
      </c>
      <c r="Y297" s="41">
        <f t="shared" si="36"/>
        <v>107.05049999999999</v>
      </c>
      <c r="Z297" s="41">
        <f t="shared" si="37"/>
        <v>107.05049999999999</v>
      </c>
      <c r="AA297" s="41">
        <v>0</v>
      </c>
      <c r="AB297" s="39">
        <v>0</v>
      </c>
      <c r="AC297" s="49"/>
      <c r="AD297" s="31">
        <f t="shared" si="35"/>
        <v>1403.5509999999999</v>
      </c>
      <c r="AE297" s="52" t="s">
        <v>44</v>
      </c>
      <c r="AF297" s="32" t="s">
        <v>660</v>
      </c>
      <c r="AG297" s="33"/>
      <c r="AH297" s="48"/>
      <c r="AI297" s="34"/>
      <c r="AJ297" s="34"/>
      <c r="AK297" s="34"/>
      <c r="AL297" s="34" t="s">
        <v>99</v>
      </c>
      <c r="AM297" s="49"/>
      <c r="AN297" s="35"/>
    </row>
    <row r="298" spans="1:40" s="50" customFormat="1" ht="25.5" x14ac:dyDescent="0.25">
      <c r="A298" s="97">
        <v>82</v>
      </c>
      <c r="B298" s="34">
        <v>56</v>
      </c>
      <c r="C298" s="28">
        <v>46137</v>
      </c>
      <c r="D298" s="37" t="s">
        <v>41</v>
      </c>
      <c r="E298" s="43"/>
      <c r="F298" s="28"/>
      <c r="G298" s="44" t="s">
        <v>658</v>
      </c>
      <c r="H298" s="29">
        <v>46137</v>
      </c>
      <c r="I298" s="42" t="s">
        <v>83</v>
      </c>
      <c r="J298" s="34" t="s">
        <v>84</v>
      </c>
      <c r="K298" s="36" t="s">
        <v>667</v>
      </c>
      <c r="L298" s="34"/>
      <c r="M298" s="51" t="s">
        <v>42</v>
      </c>
      <c r="N298" s="37" t="s">
        <v>43</v>
      </c>
      <c r="O298" s="34">
        <v>5</v>
      </c>
      <c r="P298" s="34">
        <v>0</v>
      </c>
      <c r="Q298" s="34">
        <v>5</v>
      </c>
      <c r="R298" s="38">
        <v>180.8</v>
      </c>
      <c r="S298" s="38">
        <f t="shared" si="34"/>
        <v>904</v>
      </c>
      <c r="T298" s="39">
        <v>0</v>
      </c>
      <c r="U298" s="39">
        <v>0</v>
      </c>
      <c r="V298" s="40">
        <v>9</v>
      </c>
      <c r="W298" s="40">
        <f t="shared" si="31"/>
        <v>9</v>
      </c>
      <c r="X298" s="40">
        <v>0</v>
      </c>
      <c r="Y298" s="41">
        <f t="shared" si="36"/>
        <v>81.36</v>
      </c>
      <c r="Z298" s="41">
        <f t="shared" si="37"/>
        <v>81.36</v>
      </c>
      <c r="AA298" s="41">
        <v>0</v>
      </c>
      <c r="AB298" s="39">
        <v>0</v>
      </c>
      <c r="AC298" s="49"/>
      <c r="AD298" s="31">
        <f t="shared" si="35"/>
        <v>1066.72</v>
      </c>
      <c r="AE298" s="52" t="s">
        <v>44</v>
      </c>
      <c r="AF298" s="32" t="s">
        <v>660</v>
      </c>
      <c r="AG298" s="33"/>
      <c r="AH298" s="48"/>
      <c r="AI298" s="34"/>
      <c r="AJ298" s="34"/>
      <c r="AK298" s="34"/>
      <c r="AL298" s="34" t="s">
        <v>99</v>
      </c>
      <c r="AM298" s="49"/>
      <c r="AN298" s="35"/>
    </row>
    <row r="299" spans="1:40" s="50" customFormat="1" x14ac:dyDescent="0.25">
      <c r="A299" s="97">
        <v>82</v>
      </c>
      <c r="B299" s="34">
        <v>56</v>
      </c>
      <c r="C299" s="28">
        <v>46137</v>
      </c>
      <c r="D299" s="37" t="s">
        <v>41</v>
      </c>
      <c r="E299" s="43"/>
      <c r="F299" s="28"/>
      <c r="G299" s="44" t="s">
        <v>658</v>
      </c>
      <c r="H299" s="29">
        <v>46137</v>
      </c>
      <c r="I299" s="42" t="s">
        <v>83</v>
      </c>
      <c r="J299" s="34" t="s">
        <v>84</v>
      </c>
      <c r="K299" s="36" t="s">
        <v>668</v>
      </c>
      <c r="L299" s="34"/>
      <c r="M299" s="51" t="s">
        <v>42</v>
      </c>
      <c r="N299" s="37" t="s">
        <v>43</v>
      </c>
      <c r="O299" s="34">
        <v>10</v>
      </c>
      <c r="P299" s="34">
        <v>0</v>
      </c>
      <c r="Q299" s="34">
        <v>10</v>
      </c>
      <c r="R299" s="38">
        <v>65.87</v>
      </c>
      <c r="S299" s="38">
        <f t="shared" si="34"/>
        <v>658.7</v>
      </c>
      <c r="T299" s="39">
        <v>0</v>
      </c>
      <c r="U299" s="39">
        <v>0</v>
      </c>
      <c r="V299" s="40">
        <v>9</v>
      </c>
      <c r="W299" s="40">
        <f t="shared" si="31"/>
        <v>9</v>
      </c>
      <c r="X299" s="40">
        <v>0</v>
      </c>
      <c r="Y299" s="41">
        <f t="shared" si="36"/>
        <v>59.283000000000001</v>
      </c>
      <c r="Z299" s="41">
        <f t="shared" si="37"/>
        <v>59.283000000000001</v>
      </c>
      <c r="AA299" s="41">
        <v>0</v>
      </c>
      <c r="AB299" s="39">
        <v>0</v>
      </c>
      <c r="AC299" s="49"/>
      <c r="AD299" s="31">
        <f t="shared" si="35"/>
        <v>777.26600000000008</v>
      </c>
      <c r="AE299" s="52" t="s">
        <v>44</v>
      </c>
      <c r="AF299" s="32" t="s">
        <v>660</v>
      </c>
      <c r="AG299" s="33"/>
      <c r="AH299" s="48"/>
      <c r="AI299" s="34"/>
      <c r="AJ299" s="34"/>
      <c r="AK299" s="34"/>
      <c r="AL299" s="34" t="s">
        <v>99</v>
      </c>
      <c r="AM299" s="49"/>
      <c r="AN299" s="35"/>
    </row>
    <row r="300" spans="1:40" s="50" customFormat="1" x14ac:dyDescent="0.25">
      <c r="A300" s="97">
        <v>82</v>
      </c>
      <c r="B300" s="34">
        <v>56</v>
      </c>
      <c r="C300" s="28">
        <v>46137</v>
      </c>
      <c r="D300" s="37" t="s">
        <v>41</v>
      </c>
      <c r="E300" s="43"/>
      <c r="F300" s="28"/>
      <c r="G300" s="44" t="s">
        <v>658</v>
      </c>
      <c r="H300" s="29">
        <v>46137</v>
      </c>
      <c r="I300" s="42" t="s">
        <v>83</v>
      </c>
      <c r="J300" s="34" t="s">
        <v>84</v>
      </c>
      <c r="K300" s="36" t="s">
        <v>669</v>
      </c>
      <c r="L300" s="34"/>
      <c r="M300" s="51" t="s">
        <v>42</v>
      </c>
      <c r="N300" s="37" t="s">
        <v>43</v>
      </c>
      <c r="O300" s="34">
        <v>10</v>
      </c>
      <c r="P300" s="34">
        <v>0</v>
      </c>
      <c r="Q300" s="34">
        <v>10</v>
      </c>
      <c r="R300" s="38">
        <v>65.87</v>
      </c>
      <c r="S300" s="38">
        <f t="shared" si="34"/>
        <v>658.7</v>
      </c>
      <c r="T300" s="39">
        <v>0</v>
      </c>
      <c r="U300" s="39">
        <v>0</v>
      </c>
      <c r="V300" s="40">
        <v>9</v>
      </c>
      <c r="W300" s="40">
        <f t="shared" si="31"/>
        <v>9</v>
      </c>
      <c r="X300" s="40">
        <v>0</v>
      </c>
      <c r="Y300" s="41">
        <f t="shared" si="36"/>
        <v>59.283000000000001</v>
      </c>
      <c r="Z300" s="41">
        <f t="shared" si="37"/>
        <v>59.283000000000001</v>
      </c>
      <c r="AA300" s="41">
        <v>0</v>
      </c>
      <c r="AB300" s="39">
        <v>0</v>
      </c>
      <c r="AC300" s="49"/>
      <c r="AD300" s="31">
        <f t="shared" si="35"/>
        <v>777.26600000000008</v>
      </c>
      <c r="AE300" s="52" t="s">
        <v>44</v>
      </c>
      <c r="AF300" s="32" t="s">
        <v>660</v>
      </c>
      <c r="AG300" s="33"/>
      <c r="AH300" s="48"/>
      <c r="AI300" s="34"/>
      <c r="AJ300" s="34"/>
      <c r="AK300" s="34"/>
      <c r="AL300" s="34" t="s">
        <v>99</v>
      </c>
      <c r="AM300" s="49"/>
      <c r="AN300" s="35"/>
    </row>
    <row r="301" spans="1:40" s="50" customFormat="1" x14ac:dyDescent="0.25">
      <c r="A301" s="97">
        <v>82</v>
      </c>
      <c r="B301" s="34">
        <v>56</v>
      </c>
      <c r="C301" s="28">
        <v>46137</v>
      </c>
      <c r="D301" s="37" t="s">
        <v>41</v>
      </c>
      <c r="E301" s="43"/>
      <c r="F301" s="28"/>
      <c r="G301" s="44" t="s">
        <v>658</v>
      </c>
      <c r="H301" s="29">
        <v>46137</v>
      </c>
      <c r="I301" s="42" t="s">
        <v>83</v>
      </c>
      <c r="J301" s="34" t="s">
        <v>84</v>
      </c>
      <c r="K301" s="36" t="s">
        <v>670</v>
      </c>
      <c r="L301" s="34"/>
      <c r="M301" s="51" t="s">
        <v>42</v>
      </c>
      <c r="N301" s="37" t="s">
        <v>43</v>
      </c>
      <c r="O301" s="34">
        <v>10</v>
      </c>
      <c r="P301" s="34">
        <v>0</v>
      </c>
      <c r="Q301" s="34">
        <v>10</v>
      </c>
      <c r="R301" s="38">
        <v>51.76</v>
      </c>
      <c r="S301" s="38">
        <f t="shared" si="34"/>
        <v>517.6</v>
      </c>
      <c r="T301" s="39">
        <v>0</v>
      </c>
      <c r="U301" s="39">
        <v>0</v>
      </c>
      <c r="V301" s="40">
        <v>9</v>
      </c>
      <c r="W301" s="40">
        <f t="shared" si="31"/>
        <v>9</v>
      </c>
      <c r="X301" s="40">
        <v>0</v>
      </c>
      <c r="Y301" s="41">
        <f t="shared" si="36"/>
        <v>46.584000000000003</v>
      </c>
      <c r="Z301" s="41">
        <f t="shared" si="37"/>
        <v>46.584000000000003</v>
      </c>
      <c r="AA301" s="41">
        <v>0</v>
      </c>
      <c r="AB301" s="39">
        <v>0</v>
      </c>
      <c r="AC301" s="49"/>
      <c r="AD301" s="31">
        <f t="shared" si="35"/>
        <v>610.76800000000003</v>
      </c>
      <c r="AE301" s="52" t="s">
        <v>44</v>
      </c>
      <c r="AF301" s="32" t="s">
        <v>660</v>
      </c>
      <c r="AG301" s="33"/>
      <c r="AH301" s="48"/>
      <c r="AI301" s="34"/>
      <c r="AJ301" s="34"/>
      <c r="AK301" s="34"/>
      <c r="AL301" s="34" t="s">
        <v>99</v>
      </c>
      <c r="AM301" s="49"/>
      <c r="AN301" s="35"/>
    </row>
    <row r="302" spans="1:40" s="50" customFormat="1" x14ac:dyDescent="0.25">
      <c r="A302" s="97">
        <v>82</v>
      </c>
      <c r="B302" s="34">
        <v>56</v>
      </c>
      <c r="C302" s="28">
        <v>46137</v>
      </c>
      <c r="D302" s="37" t="s">
        <v>41</v>
      </c>
      <c r="E302" s="43"/>
      <c r="F302" s="28"/>
      <c r="G302" s="44" t="s">
        <v>658</v>
      </c>
      <c r="H302" s="29">
        <v>46137</v>
      </c>
      <c r="I302" s="42" t="s">
        <v>83</v>
      </c>
      <c r="J302" s="34" t="s">
        <v>84</v>
      </c>
      <c r="K302" s="36" t="s">
        <v>671</v>
      </c>
      <c r="L302" s="34"/>
      <c r="M302" s="51" t="s">
        <v>42</v>
      </c>
      <c r="N302" s="37" t="s">
        <v>43</v>
      </c>
      <c r="O302" s="34">
        <v>10</v>
      </c>
      <c r="P302" s="34">
        <v>0</v>
      </c>
      <c r="Q302" s="34">
        <v>10</v>
      </c>
      <c r="R302" s="38">
        <v>51.76</v>
      </c>
      <c r="S302" s="38">
        <f t="shared" si="34"/>
        <v>517.6</v>
      </c>
      <c r="T302" s="39">
        <v>0</v>
      </c>
      <c r="U302" s="39">
        <v>0</v>
      </c>
      <c r="V302" s="40">
        <v>9</v>
      </c>
      <c r="W302" s="40">
        <f t="shared" si="31"/>
        <v>9</v>
      </c>
      <c r="X302" s="40">
        <v>0</v>
      </c>
      <c r="Y302" s="41">
        <f t="shared" si="36"/>
        <v>46.584000000000003</v>
      </c>
      <c r="Z302" s="41">
        <f t="shared" si="37"/>
        <v>46.584000000000003</v>
      </c>
      <c r="AA302" s="41">
        <v>0</v>
      </c>
      <c r="AB302" s="39">
        <v>0</v>
      </c>
      <c r="AC302" s="49"/>
      <c r="AD302" s="31">
        <f t="shared" si="35"/>
        <v>610.76800000000003</v>
      </c>
      <c r="AE302" s="52" t="s">
        <v>44</v>
      </c>
      <c r="AF302" s="32" t="s">
        <v>660</v>
      </c>
      <c r="AG302" s="33"/>
      <c r="AH302" s="48"/>
      <c r="AI302" s="34"/>
      <c r="AJ302" s="34"/>
      <c r="AK302" s="34"/>
      <c r="AL302" s="34" t="s">
        <v>99</v>
      </c>
      <c r="AM302" s="49"/>
      <c r="AN302" s="35"/>
    </row>
    <row r="303" spans="1:40" s="50" customFormat="1" x14ac:dyDescent="0.25">
      <c r="A303" s="97"/>
      <c r="B303" s="34"/>
      <c r="C303" s="28"/>
      <c r="D303" s="37"/>
      <c r="E303" s="43"/>
      <c r="F303" s="28"/>
      <c r="G303" s="44"/>
      <c r="H303" s="29"/>
      <c r="I303" s="42"/>
      <c r="J303" s="34"/>
      <c r="K303" s="36"/>
      <c r="L303" s="34"/>
      <c r="M303" s="51"/>
      <c r="N303" s="37"/>
      <c r="O303" s="34"/>
      <c r="P303" s="34"/>
      <c r="Q303" s="34"/>
      <c r="R303" s="38">
        <v>0</v>
      </c>
      <c r="S303" s="38">
        <f t="shared" si="34"/>
        <v>0</v>
      </c>
      <c r="T303" s="39">
        <v>0</v>
      </c>
      <c r="U303" s="39">
        <v>0</v>
      </c>
      <c r="V303" s="40">
        <v>0</v>
      </c>
      <c r="W303" s="40">
        <f t="shared" ref="W303:W319" si="38">V303</f>
        <v>0</v>
      </c>
      <c r="X303" s="40">
        <v>0</v>
      </c>
      <c r="Y303" s="41">
        <f t="shared" si="36"/>
        <v>0</v>
      </c>
      <c r="Z303" s="41">
        <f t="shared" si="37"/>
        <v>0</v>
      </c>
      <c r="AA303" s="41">
        <f t="shared" ref="AA303:AA319" si="39">(S303+T303+U303)*18%</f>
        <v>0</v>
      </c>
      <c r="AB303" s="39">
        <v>0</v>
      </c>
      <c r="AC303" s="49"/>
      <c r="AD303" s="31">
        <f t="shared" si="35"/>
        <v>0</v>
      </c>
      <c r="AE303" s="52"/>
      <c r="AF303" s="32"/>
      <c r="AG303" s="33"/>
      <c r="AH303" s="48"/>
      <c r="AI303" s="34"/>
      <c r="AJ303" s="34"/>
      <c r="AK303" s="34"/>
      <c r="AL303" s="34"/>
      <c r="AM303" s="49"/>
      <c r="AN303" s="35"/>
    </row>
    <row r="304" spans="1:40" s="50" customFormat="1" x14ac:dyDescent="0.25">
      <c r="A304" s="97"/>
      <c r="B304" s="34"/>
      <c r="C304" s="28"/>
      <c r="D304" s="37"/>
      <c r="E304" s="43"/>
      <c r="F304" s="28"/>
      <c r="G304" s="44"/>
      <c r="H304" s="29"/>
      <c r="I304" s="42"/>
      <c r="J304" s="34"/>
      <c r="K304" s="36"/>
      <c r="L304" s="34"/>
      <c r="M304" s="51"/>
      <c r="N304" s="37"/>
      <c r="O304" s="34"/>
      <c r="P304" s="34"/>
      <c r="Q304" s="34"/>
      <c r="R304" s="38">
        <v>0</v>
      </c>
      <c r="S304" s="38">
        <f t="shared" si="34"/>
        <v>0</v>
      </c>
      <c r="T304" s="39">
        <v>0</v>
      </c>
      <c r="U304" s="39">
        <v>0</v>
      </c>
      <c r="V304" s="40">
        <v>0</v>
      </c>
      <c r="W304" s="40">
        <f t="shared" si="38"/>
        <v>0</v>
      </c>
      <c r="X304" s="40">
        <v>0</v>
      </c>
      <c r="Y304" s="41">
        <f t="shared" si="36"/>
        <v>0</v>
      </c>
      <c r="Z304" s="41">
        <f t="shared" si="37"/>
        <v>0</v>
      </c>
      <c r="AA304" s="41">
        <f t="shared" si="39"/>
        <v>0</v>
      </c>
      <c r="AB304" s="39">
        <v>0</v>
      </c>
      <c r="AC304" s="49"/>
      <c r="AD304" s="31">
        <f t="shared" si="35"/>
        <v>0</v>
      </c>
      <c r="AE304" s="52"/>
      <c r="AF304" s="32"/>
      <c r="AG304" s="33"/>
      <c r="AH304" s="48"/>
      <c r="AI304" s="34"/>
      <c r="AJ304" s="34"/>
      <c r="AK304" s="34"/>
      <c r="AL304" s="34"/>
      <c r="AM304" s="49"/>
      <c r="AN304" s="35"/>
    </row>
    <row r="305" spans="1:40" s="50" customFormat="1" x14ac:dyDescent="0.25">
      <c r="A305" s="97"/>
      <c r="B305" s="34"/>
      <c r="C305" s="28"/>
      <c r="D305" s="37"/>
      <c r="E305" s="43"/>
      <c r="F305" s="28"/>
      <c r="G305" s="44"/>
      <c r="H305" s="29"/>
      <c r="I305" s="42"/>
      <c r="J305" s="34"/>
      <c r="K305" s="36"/>
      <c r="L305" s="34"/>
      <c r="M305" s="51"/>
      <c r="N305" s="37"/>
      <c r="O305" s="34"/>
      <c r="P305" s="34"/>
      <c r="Q305" s="34"/>
      <c r="R305" s="38">
        <v>0</v>
      </c>
      <c r="S305" s="38">
        <f t="shared" si="34"/>
        <v>0</v>
      </c>
      <c r="T305" s="39">
        <v>0</v>
      </c>
      <c r="U305" s="39">
        <v>0</v>
      </c>
      <c r="V305" s="40">
        <v>0</v>
      </c>
      <c r="W305" s="40">
        <f t="shared" si="38"/>
        <v>0</v>
      </c>
      <c r="X305" s="40">
        <v>0</v>
      </c>
      <c r="Y305" s="41">
        <f t="shared" si="36"/>
        <v>0</v>
      </c>
      <c r="Z305" s="41">
        <f t="shared" si="37"/>
        <v>0</v>
      </c>
      <c r="AA305" s="41">
        <f t="shared" si="39"/>
        <v>0</v>
      </c>
      <c r="AB305" s="39">
        <v>0</v>
      </c>
      <c r="AC305" s="49"/>
      <c r="AD305" s="31">
        <f t="shared" si="35"/>
        <v>0</v>
      </c>
      <c r="AE305" s="52"/>
      <c r="AF305" s="32"/>
      <c r="AG305" s="33"/>
      <c r="AH305" s="48"/>
      <c r="AI305" s="34"/>
      <c r="AJ305" s="34"/>
      <c r="AK305" s="34"/>
      <c r="AL305" s="34"/>
      <c r="AM305" s="49"/>
      <c r="AN305" s="35"/>
    </row>
    <row r="306" spans="1:40" s="50" customFormat="1" x14ac:dyDescent="0.25">
      <c r="A306" s="97"/>
      <c r="B306" s="34"/>
      <c r="C306" s="28"/>
      <c r="D306" s="37"/>
      <c r="E306" s="43"/>
      <c r="F306" s="28"/>
      <c r="G306" s="44"/>
      <c r="H306" s="29"/>
      <c r="I306" s="42"/>
      <c r="J306" s="34"/>
      <c r="K306" s="36"/>
      <c r="L306" s="34"/>
      <c r="M306" s="51"/>
      <c r="N306" s="37"/>
      <c r="O306" s="34"/>
      <c r="P306" s="34"/>
      <c r="Q306" s="34"/>
      <c r="R306" s="38">
        <v>0</v>
      </c>
      <c r="S306" s="38">
        <f t="shared" si="34"/>
        <v>0</v>
      </c>
      <c r="T306" s="39">
        <v>0</v>
      </c>
      <c r="U306" s="39">
        <v>0</v>
      </c>
      <c r="V306" s="40">
        <v>0</v>
      </c>
      <c r="W306" s="40">
        <f t="shared" si="38"/>
        <v>0</v>
      </c>
      <c r="X306" s="40">
        <v>0</v>
      </c>
      <c r="Y306" s="41">
        <f t="shared" si="36"/>
        <v>0</v>
      </c>
      <c r="Z306" s="41">
        <f t="shared" si="37"/>
        <v>0</v>
      </c>
      <c r="AA306" s="41">
        <f t="shared" si="39"/>
        <v>0</v>
      </c>
      <c r="AB306" s="39">
        <v>0</v>
      </c>
      <c r="AC306" s="49"/>
      <c r="AD306" s="31">
        <f t="shared" si="35"/>
        <v>0</v>
      </c>
      <c r="AE306" s="52"/>
      <c r="AF306" s="32"/>
      <c r="AG306" s="33"/>
      <c r="AH306" s="48"/>
      <c r="AI306" s="34"/>
      <c r="AJ306" s="34"/>
      <c r="AK306" s="34"/>
      <c r="AL306" s="34"/>
      <c r="AM306" s="49"/>
      <c r="AN306" s="35"/>
    </row>
    <row r="307" spans="1:40" s="50" customFormat="1" x14ac:dyDescent="0.25">
      <c r="A307" s="97"/>
      <c r="B307" s="34"/>
      <c r="C307" s="28"/>
      <c r="D307" s="37"/>
      <c r="E307" s="43"/>
      <c r="F307" s="28"/>
      <c r="G307" s="44"/>
      <c r="H307" s="29"/>
      <c r="I307" s="42"/>
      <c r="J307" s="34"/>
      <c r="K307" s="36"/>
      <c r="L307" s="34"/>
      <c r="M307" s="51"/>
      <c r="N307" s="37"/>
      <c r="O307" s="34"/>
      <c r="P307" s="34"/>
      <c r="Q307" s="34"/>
      <c r="R307" s="38">
        <v>0</v>
      </c>
      <c r="S307" s="38">
        <f t="shared" si="34"/>
        <v>0</v>
      </c>
      <c r="T307" s="39">
        <v>0</v>
      </c>
      <c r="U307" s="39">
        <v>0</v>
      </c>
      <c r="V307" s="40">
        <v>0</v>
      </c>
      <c r="W307" s="40">
        <f t="shared" si="38"/>
        <v>0</v>
      </c>
      <c r="X307" s="40">
        <v>0</v>
      </c>
      <c r="Y307" s="41">
        <f t="shared" si="36"/>
        <v>0</v>
      </c>
      <c r="Z307" s="41">
        <f t="shared" si="37"/>
        <v>0</v>
      </c>
      <c r="AA307" s="41">
        <f t="shared" si="39"/>
        <v>0</v>
      </c>
      <c r="AB307" s="39">
        <v>0</v>
      </c>
      <c r="AC307" s="49"/>
      <c r="AD307" s="31">
        <f t="shared" si="35"/>
        <v>0</v>
      </c>
      <c r="AE307" s="52"/>
      <c r="AF307" s="32"/>
      <c r="AG307" s="33"/>
      <c r="AH307" s="48"/>
      <c r="AI307" s="34"/>
      <c r="AJ307" s="34"/>
      <c r="AK307" s="34"/>
      <c r="AL307" s="34"/>
      <c r="AM307" s="49"/>
      <c r="AN307" s="35"/>
    </row>
    <row r="308" spans="1:40" s="50" customFormat="1" x14ac:dyDescent="0.25">
      <c r="A308" s="97"/>
      <c r="B308" s="34"/>
      <c r="C308" s="28"/>
      <c r="D308" s="37"/>
      <c r="E308" s="43"/>
      <c r="F308" s="28"/>
      <c r="G308" s="44"/>
      <c r="H308" s="29"/>
      <c r="I308" s="42"/>
      <c r="J308" s="34"/>
      <c r="K308" s="36"/>
      <c r="L308" s="34"/>
      <c r="M308" s="51"/>
      <c r="N308" s="37"/>
      <c r="O308" s="34"/>
      <c r="P308" s="34"/>
      <c r="Q308" s="34"/>
      <c r="R308" s="38">
        <v>0</v>
      </c>
      <c r="S308" s="38">
        <f t="shared" si="34"/>
        <v>0</v>
      </c>
      <c r="T308" s="39">
        <v>0</v>
      </c>
      <c r="U308" s="39">
        <v>0</v>
      </c>
      <c r="V308" s="40">
        <v>0</v>
      </c>
      <c r="W308" s="40">
        <f t="shared" si="38"/>
        <v>0</v>
      </c>
      <c r="X308" s="40">
        <v>0</v>
      </c>
      <c r="Y308" s="41">
        <f t="shared" si="36"/>
        <v>0</v>
      </c>
      <c r="Z308" s="41">
        <f t="shared" si="37"/>
        <v>0</v>
      </c>
      <c r="AA308" s="41">
        <f t="shared" si="39"/>
        <v>0</v>
      </c>
      <c r="AB308" s="39">
        <v>0</v>
      </c>
      <c r="AC308" s="49"/>
      <c r="AD308" s="31">
        <f t="shared" si="35"/>
        <v>0</v>
      </c>
      <c r="AE308" s="52"/>
      <c r="AF308" s="32"/>
      <c r="AG308" s="33"/>
      <c r="AH308" s="48"/>
      <c r="AI308" s="34"/>
      <c r="AJ308" s="34"/>
      <c r="AK308" s="34"/>
      <c r="AL308" s="34"/>
      <c r="AM308" s="49"/>
      <c r="AN308" s="35"/>
    </row>
    <row r="309" spans="1:40" s="50" customFormat="1" x14ac:dyDescent="0.25">
      <c r="A309" s="97"/>
      <c r="B309" s="34"/>
      <c r="C309" s="28"/>
      <c r="D309" s="37"/>
      <c r="E309" s="43"/>
      <c r="F309" s="28"/>
      <c r="G309" s="44"/>
      <c r="H309" s="29"/>
      <c r="I309" s="42"/>
      <c r="J309" s="34"/>
      <c r="K309" s="36"/>
      <c r="L309" s="34"/>
      <c r="M309" s="51"/>
      <c r="N309" s="37"/>
      <c r="O309" s="34"/>
      <c r="P309" s="34"/>
      <c r="Q309" s="34"/>
      <c r="R309" s="38">
        <v>0</v>
      </c>
      <c r="S309" s="38">
        <f t="shared" si="34"/>
        <v>0</v>
      </c>
      <c r="T309" s="39">
        <v>0</v>
      </c>
      <c r="U309" s="39">
        <v>0</v>
      </c>
      <c r="V309" s="40">
        <v>0</v>
      </c>
      <c r="W309" s="40">
        <f t="shared" si="38"/>
        <v>0</v>
      </c>
      <c r="X309" s="40">
        <v>0</v>
      </c>
      <c r="Y309" s="41">
        <f t="shared" si="36"/>
        <v>0</v>
      </c>
      <c r="Z309" s="41">
        <f t="shared" si="37"/>
        <v>0</v>
      </c>
      <c r="AA309" s="41">
        <f t="shared" si="39"/>
        <v>0</v>
      </c>
      <c r="AB309" s="39">
        <v>0</v>
      </c>
      <c r="AC309" s="49"/>
      <c r="AD309" s="31">
        <f t="shared" si="35"/>
        <v>0</v>
      </c>
      <c r="AE309" s="52"/>
      <c r="AF309" s="32"/>
      <c r="AG309" s="33"/>
      <c r="AH309" s="48"/>
      <c r="AI309" s="34"/>
      <c r="AJ309" s="34"/>
      <c r="AK309" s="34"/>
      <c r="AL309" s="34"/>
      <c r="AM309" s="49"/>
      <c r="AN309" s="35"/>
    </row>
    <row r="310" spans="1:40" s="50" customFormat="1" x14ac:dyDescent="0.25">
      <c r="A310" s="97"/>
      <c r="B310" s="34"/>
      <c r="C310" s="28"/>
      <c r="D310" s="37"/>
      <c r="E310" s="43"/>
      <c r="F310" s="28"/>
      <c r="G310" s="44"/>
      <c r="H310" s="29"/>
      <c r="I310" s="42"/>
      <c r="J310" s="34"/>
      <c r="K310" s="36"/>
      <c r="L310" s="34"/>
      <c r="M310" s="51"/>
      <c r="N310" s="37"/>
      <c r="O310" s="34"/>
      <c r="P310" s="34"/>
      <c r="Q310" s="34"/>
      <c r="R310" s="38">
        <v>0</v>
      </c>
      <c r="S310" s="38">
        <f t="shared" si="34"/>
        <v>0</v>
      </c>
      <c r="T310" s="39">
        <v>0</v>
      </c>
      <c r="U310" s="39">
        <v>0</v>
      </c>
      <c r="V310" s="40">
        <v>0</v>
      </c>
      <c r="W310" s="40">
        <f t="shared" si="38"/>
        <v>0</v>
      </c>
      <c r="X310" s="40">
        <v>0</v>
      </c>
      <c r="Y310" s="41">
        <f t="shared" si="36"/>
        <v>0</v>
      </c>
      <c r="Z310" s="41">
        <f t="shared" si="37"/>
        <v>0</v>
      </c>
      <c r="AA310" s="41">
        <f t="shared" si="39"/>
        <v>0</v>
      </c>
      <c r="AB310" s="39">
        <v>0</v>
      </c>
      <c r="AC310" s="49"/>
      <c r="AD310" s="31">
        <f t="shared" si="35"/>
        <v>0</v>
      </c>
      <c r="AE310" s="52"/>
      <c r="AF310" s="32"/>
      <c r="AG310" s="33"/>
      <c r="AH310" s="48"/>
      <c r="AI310" s="34"/>
      <c r="AJ310" s="34"/>
      <c r="AK310" s="34"/>
      <c r="AL310" s="34"/>
      <c r="AM310" s="49"/>
      <c r="AN310" s="35"/>
    </row>
    <row r="311" spans="1:40" s="50" customFormat="1" x14ac:dyDescent="0.25">
      <c r="A311" s="97"/>
      <c r="B311" s="34"/>
      <c r="C311" s="28"/>
      <c r="D311" s="37"/>
      <c r="E311" s="43"/>
      <c r="F311" s="28"/>
      <c r="G311" s="44"/>
      <c r="H311" s="29"/>
      <c r="I311" s="42"/>
      <c r="J311" s="34"/>
      <c r="K311" s="36"/>
      <c r="L311" s="34"/>
      <c r="M311" s="51"/>
      <c r="N311" s="37"/>
      <c r="O311" s="34"/>
      <c r="P311" s="34"/>
      <c r="Q311" s="34"/>
      <c r="R311" s="38">
        <v>0</v>
      </c>
      <c r="S311" s="38">
        <f t="shared" si="34"/>
        <v>0</v>
      </c>
      <c r="T311" s="39">
        <v>0</v>
      </c>
      <c r="U311" s="39">
        <v>0</v>
      </c>
      <c r="V311" s="40">
        <v>0</v>
      </c>
      <c r="W311" s="40">
        <f t="shared" si="38"/>
        <v>0</v>
      </c>
      <c r="X311" s="40">
        <v>0</v>
      </c>
      <c r="Y311" s="41">
        <f t="shared" si="36"/>
        <v>0</v>
      </c>
      <c r="Z311" s="41">
        <f t="shared" si="37"/>
        <v>0</v>
      </c>
      <c r="AA311" s="41">
        <f t="shared" si="39"/>
        <v>0</v>
      </c>
      <c r="AB311" s="39">
        <v>0</v>
      </c>
      <c r="AC311" s="49"/>
      <c r="AD311" s="31">
        <f t="shared" si="35"/>
        <v>0</v>
      </c>
      <c r="AE311" s="52"/>
      <c r="AF311" s="32"/>
      <c r="AG311" s="33"/>
      <c r="AH311" s="48"/>
      <c r="AI311" s="34"/>
      <c r="AJ311" s="34"/>
      <c r="AK311" s="34"/>
      <c r="AL311" s="34"/>
      <c r="AM311" s="49"/>
      <c r="AN311" s="35"/>
    </row>
    <row r="312" spans="1:40" s="50" customFormat="1" x14ac:dyDescent="0.25">
      <c r="A312" s="97"/>
      <c r="B312" s="34"/>
      <c r="C312" s="28"/>
      <c r="D312" s="37"/>
      <c r="E312" s="43"/>
      <c r="F312" s="28"/>
      <c r="G312" s="44"/>
      <c r="H312" s="29"/>
      <c r="I312" s="42"/>
      <c r="J312" s="34"/>
      <c r="K312" s="36"/>
      <c r="L312" s="34"/>
      <c r="M312" s="51"/>
      <c r="N312" s="37"/>
      <c r="O312" s="34"/>
      <c r="P312" s="34"/>
      <c r="Q312" s="34"/>
      <c r="R312" s="38">
        <v>0</v>
      </c>
      <c r="S312" s="38">
        <f t="shared" si="34"/>
        <v>0</v>
      </c>
      <c r="T312" s="39">
        <v>0</v>
      </c>
      <c r="U312" s="39">
        <v>0</v>
      </c>
      <c r="V312" s="40">
        <v>0</v>
      </c>
      <c r="W312" s="40">
        <f t="shared" si="38"/>
        <v>0</v>
      </c>
      <c r="X312" s="40">
        <v>0</v>
      </c>
      <c r="Y312" s="41">
        <f t="shared" si="36"/>
        <v>0</v>
      </c>
      <c r="Z312" s="41">
        <f t="shared" si="37"/>
        <v>0</v>
      </c>
      <c r="AA312" s="41">
        <f t="shared" si="39"/>
        <v>0</v>
      </c>
      <c r="AB312" s="39">
        <v>0</v>
      </c>
      <c r="AC312" s="49"/>
      <c r="AD312" s="31">
        <f t="shared" si="35"/>
        <v>0</v>
      </c>
      <c r="AE312" s="52"/>
      <c r="AF312" s="32"/>
      <c r="AG312" s="33"/>
      <c r="AH312" s="48"/>
      <c r="AI312" s="34"/>
      <c r="AJ312" s="34"/>
      <c r="AK312" s="34"/>
      <c r="AL312" s="34"/>
      <c r="AM312" s="49"/>
      <c r="AN312" s="35"/>
    </row>
    <row r="313" spans="1:40" s="50" customFormat="1" x14ac:dyDescent="0.25">
      <c r="A313" s="97"/>
      <c r="B313" s="34"/>
      <c r="C313" s="28"/>
      <c r="D313" s="37"/>
      <c r="E313" s="43"/>
      <c r="F313" s="28"/>
      <c r="G313" s="44"/>
      <c r="H313" s="29"/>
      <c r="I313" s="42"/>
      <c r="J313" s="34"/>
      <c r="K313" s="36"/>
      <c r="L313" s="34"/>
      <c r="M313" s="51"/>
      <c r="N313" s="37"/>
      <c r="O313" s="34"/>
      <c r="P313" s="34"/>
      <c r="Q313" s="34"/>
      <c r="R313" s="38">
        <v>0</v>
      </c>
      <c r="S313" s="38">
        <f t="shared" si="34"/>
        <v>0</v>
      </c>
      <c r="T313" s="39">
        <v>0</v>
      </c>
      <c r="U313" s="39">
        <v>0</v>
      </c>
      <c r="V313" s="40">
        <v>0</v>
      </c>
      <c r="W313" s="40">
        <f t="shared" si="38"/>
        <v>0</v>
      </c>
      <c r="X313" s="40">
        <v>0</v>
      </c>
      <c r="Y313" s="41">
        <f t="shared" si="36"/>
        <v>0</v>
      </c>
      <c r="Z313" s="41">
        <f t="shared" si="37"/>
        <v>0</v>
      </c>
      <c r="AA313" s="41">
        <f t="shared" si="39"/>
        <v>0</v>
      </c>
      <c r="AB313" s="39">
        <v>0</v>
      </c>
      <c r="AC313" s="49"/>
      <c r="AD313" s="31">
        <f t="shared" si="35"/>
        <v>0</v>
      </c>
      <c r="AE313" s="52"/>
      <c r="AF313" s="32"/>
      <c r="AG313" s="33"/>
      <c r="AH313" s="48"/>
      <c r="AI313" s="34"/>
      <c r="AJ313" s="34"/>
      <c r="AK313" s="34"/>
      <c r="AL313" s="34"/>
      <c r="AM313" s="49"/>
      <c r="AN313" s="35"/>
    </row>
    <row r="314" spans="1:40" s="50" customFormat="1" x14ac:dyDescent="0.25">
      <c r="A314" s="97"/>
      <c r="B314" s="34"/>
      <c r="C314" s="28"/>
      <c r="D314" s="37"/>
      <c r="E314" s="43"/>
      <c r="F314" s="28"/>
      <c r="G314" s="44"/>
      <c r="H314" s="29"/>
      <c r="I314" s="42"/>
      <c r="J314" s="34"/>
      <c r="K314" s="36"/>
      <c r="L314" s="34"/>
      <c r="M314" s="51"/>
      <c r="N314" s="37"/>
      <c r="O314" s="34"/>
      <c r="P314" s="34"/>
      <c r="Q314" s="34"/>
      <c r="R314" s="38">
        <v>0</v>
      </c>
      <c r="S314" s="38">
        <f t="shared" si="34"/>
        <v>0</v>
      </c>
      <c r="T314" s="39">
        <v>0</v>
      </c>
      <c r="U314" s="39">
        <v>0</v>
      </c>
      <c r="V314" s="40">
        <v>0</v>
      </c>
      <c r="W314" s="40">
        <f t="shared" si="38"/>
        <v>0</v>
      </c>
      <c r="X314" s="40">
        <v>0</v>
      </c>
      <c r="Y314" s="41">
        <f t="shared" si="36"/>
        <v>0</v>
      </c>
      <c r="Z314" s="41">
        <f t="shared" si="37"/>
        <v>0</v>
      </c>
      <c r="AA314" s="41">
        <f t="shared" si="39"/>
        <v>0</v>
      </c>
      <c r="AB314" s="39">
        <v>0</v>
      </c>
      <c r="AC314" s="49"/>
      <c r="AD314" s="31">
        <f t="shared" si="35"/>
        <v>0</v>
      </c>
      <c r="AE314" s="52"/>
      <c r="AF314" s="32"/>
      <c r="AG314" s="33"/>
      <c r="AH314" s="48"/>
      <c r="AI314" s="34"/>
      <c r="AJ314" s="34"/>
      <c r="AK314" s="34"/>
      <c r="AL314" s="34"/>
      <c r="AM314" s="49"/>
      <c r="AN314" s="35"/>
    </row>
    <row r="315" spans="1:40" s="50" customFormat="1" x14ac:dyDescent="0.25">
      <c r="A315" s="97"/>
      <c r="B315" s="34"/>
      <c r="C315" s="28"/>
      <c r="D315" s="37"/>
      <c r="E315" s="43"/>
      <c r="F315" s="28"/>
      <c r="G315" s="44"/>
      <c r="H315" s="29"/>
      <c r="I315" s="42"/>
      <c r="J315" s="34"/>
      <c r="K315" s="36"/>
      <c r="L315" s="34"/>
      <c r="M315" s="51"/>
      <c r="N315" s="37"/>
      <c r="O315" s="34"/>
      <c r="P315" s="34"/>
      <c r="Q315" s="34"/>
      <c r="R315" s="38">
        <v>0</v>
      </c>
      <c r="S315" s="38">
        <f t="shared" si="34"/>
        <v>0</v>
      </c>
      <c r="T315" s="39">
        <v>0</v>
      </c>
      <c r="U315" s="39">
        <v>0</v>
      </c>
      <c r="V315" s="40">
        <v>0</v>
      </c>
      <c r="W315" s="40">
        <f t="shared" si="38"/>
        <v>0</v>
      </c>
      <c r="X315" s="40">
        <v>0</v>
      </c>
      <c r="Y315" s="41">
        <f t="shared" si="36"/>
        <v>0</v>
      </c>
      <c r="Z315" s="41">
        <f t="shared" si="37"/>
        <v>0</v>
      </c>
      <c r="AA315" s="41">
        <f t="shared" si="39"/>
        <v>0</v>
      </c>
      <c r="AB315" s="39">
        <v>0</v>
      </c>
      <c r="AC315" s="49"/>
      <c r="AD315" s="31">
        <f t="shared" si="35"/>
        <v>0</v>
      </c>
      <c r="AE315" s="52"/>
      <c r="AF315" s="32"/>
      <c r="AG315" s="33"/>
      <c r="AH315" s="48"/>
      <c r="AI315" s="34"/>
      <c r="AJ315" s="34"/>
      <c r="AK315" s="34"/>
      <c r="AL315" s="34"/>
      <c r="AM315" s="49"/>
      <c r="AN315" s="35"/>
    </row>
    <row r="316" spans="1:40" s="50" customFormat="1" x14ac:dyDescent="0.25">
      <c r="A316" s="97"/>
      <c r="B316" s="34"/>
      <c r="C316" s="28"/>
      <c r="D316" s="37"/>
      <c r="E316" s="43"/>
      <c r="F316" s="28"/>
      <c r="G316" s="44"/>
      <c r="H316" s="29"/>
      <c r="I316" s="42"/>
      <c r="J316" s="34"/>
      <c r="K316" s="36"/>
      <c r="L316" s="34"/>
      <c r="M316" s="51"/>
      <c r="N316" s="37"/>
      <c r="O316" s="34"/>
      <c r="P316" s="34"/>
      <c r="Q316" s="34"/>
      <c r="R316" s="38">
        <v>0</v>
      </c>
      <c r="S316" s="38">
        <f t="shared" si="34"/>
        <v>0</v>
      </c>
      <c r="T316" s="39">
        <v>0</v>
      </c>
      <c r="U316" s="39">
        <v>0</v>
      </c>
      <c r="V316" s="40">
        <v>0</v>
      </c>
      <c r="W316" s="40">
        <f t="shared" si="38"/>
        <v>0</v>
      </c>
      <c r="X316" s="40">
        <v>0</v>
      </c>
      <c r="Y316" s="41">
        <f t="shared" si="36"/>
        <v>0</v>
      </c>
      <c r="Z316" s="41">
        <f t="shared" si="37"/>
        <v>0</v>
      </c>
      <c r="AA316" s="41">
        <f t="shared" si="39"/>
        <v>0</v>
      </c>
      <c r="AB316" s="39">
        <v>0</v>
      </c>
      <c r="AC316" s="49"/>
      <c r="AD316" s="31">
        <f t="shared" si="35"/>
        <v>0</v>
      </c>
      <c r="AE316" s="52"/>
      <c r="AF316" s="32"/>
      <c r="AG316" s="33"/>
      <c r="AH316" s="48"/>
      <c r="AI316" s="34"/>
      <c r="AJ316" s="34"/>
      <c r="AK316" s="34"/>
      <c r="AL316" s="34"/>
      <c r="AM316" s="49"/>
      <c r="AN316" s="35"/>
    </row>
    <row r="317" spans="1:40" s="50" customFormat="1" x14ac:dyDescent="0.25">
      <c r="A317" s="97"/>
      <c r="B317" s="34"/>
      <c r="C317" s="28"/>
      <c r="D317" s="37"/>
      <c r="E317" s="43"/>
      <c r="F317" s="28"/>
      <c r="G317" s="44"/>
      <c r="H317" s="29"/>
      <c r="I317" s="42"/>
      <c r="J317" s="34"/>
      <c r="K317" s="36"/>
      <c r="L317" s="34"/>
      <c r="M317" s="51"/>
      <c r="N317" s="37"/>
      <c r="O317" s="34"/>
      <c r="P317" s="34"/>
      <c r="Q317" s="34"/>
      <c r="R317" s="38">
        <v>0</v>
      </c>
      <c r="S317" s="38">
        <f t="shared" si="34"/>
        <v>0</v>
      </c>
      <c r="T317" s="39">
        <v>0</v>
      </c>
      <c r="U317" s="39">
        <v>0</v>
      </c>
      <c r="V317" s="40">
        <v>0</v>
      </c>
      <c r="W317" s="40">
        <f t="shared" si="38"/>
        <v>0</v>
      </c>
      <c r="X317" s="40">
        <v>0</v>
      </c>
      <c r="Y317" s="41">
        <f t="shared" si="36"/>
        <v>0</v>
      </c>
      <c r="Z317" s="41">
        <f t="shared" si="37"/>
        <v>0</v>
      </c>
      <c r="AA317" s="41">
        <f t="shared" si="39"/>
        <v>0</v>
      </c>
      <c r="AB317" s="39">
        <v>0</v>
      </c>
      <c r="AC317" s="49"/>
      <c r="AD317" s="31">
        <f t="shared" si="35"/>
        <v>0</v>
      </c>
      <c r="AE317" s="52"/>
      <c r="AF317" s="32"/>
      <c r="AG317" s="33"/>
      <c r="AH317" s="48"/>
      <c r="AI317" s="34"/>
      <c r="AJ317" s="34"/>
      <c r="AK317" s="34"/>
      <c r="AL317" s="34"/>
      <c r="AM317" s="49"/>
      <c r="AN317" s="35"/>
    </row>
    <row r="318" spans="1:40" s="50" customFormat="1" x14ac:dyDescent="0.25">
      <c r="A318" s="97"/>
      <c r="B318" s="34"/>
      <c r="C318" s="28"/>
      <c r="D318" s="37"/>
      <c r="E318" s="43"/>
      <c r="F318" s="28"/>
      <c r="G318" s="44"/>
      <c r="H318" s="29"/>
      <c r="I318" s="42"/>
      <c r="J318" s="34"/>
      <c r="K318" s="36"/>
      <c r="L318" s="34"/>
      <c r="M318" s="51"/>
      <c r="N318" s="37"/>
      <c r="O318" s="34"/>
      <c r="P318" s="34"/>
      <c r="Q318" s="34"/>
      <c r="R318" s="38">
        <v>0</v>
      </c>
      <c r="S318" s="38">
        <f t="shared" si="34"/>
        <v>0</v>
      </c>
      <c r="T318" s="39">
        <v>0</v>
      </c>
      <c r="U318" s="39">
        <v>0</v>
      </c>
      <c r="V318" s="40">
        <v>0</v>
      </c>
      <c r="W318" s="40">
        <f t="shared" si="38"/>
        <v>0</v>
      </c>
      <c r="X318" s="40">
        <v>0</v>
      </c>
      <c r="Y318" s="41">
        <f t="shared" si="36"/>
        <v>0</v>
      </c>
      <c r="Z318" s="41">
        <f t="shared" si="37"/>
        <v>0</v>
      </c>
      <c r="AA318" s="41">
        <f t="shared" si="39"/>
        <v>0</v>
      </c>
      <c r="AB318" s="39">
        <v>0</v>
      </c>
      <c r="AC318" s="49"/>
      <c r="AD318" s="31">
        <f t="shared" si="35"/>
        <v>0</v>
      </c>
      <c r="AE318" s="52"/>
      <c r="AF318" s="32"/>
      <c r="AG318" s="33"/>
      <c r="AH318" s="48"/>
      <c r="AI318" s="34"/>
      <c r="AJ318" s="34"/>
      <c r="AK318" s="34"/>
      <c r="AL318" s="34"/>
      <c r="AM318" s="49"/>
      <c r="AN318" s="35"/>
    </row>
    <row r="319" spans="1:40" s="50" customFormat="1" x14ac:dyDescent="0.25">
      <c r="A319" s="97"/>
      <c r="B319" s="34"/>
      <c r="C319" s="28"/>
      <c r="D319" s="37"/>
      <c r="E319" s="43"/>
      <c r="F319" s="28"/>
      <c r="G319" s="44"/>
      <c r="H319" s="29"/>
      <c r="I319" s="42"/>
      <c r="J319" s="34"/>
      <c r="K319" s="36"/>
      <c r="L319" s="34"/>
      <c r="M319" s="51"/>
      <c r="N319" s="37"/>
      <c r="O319" s="34"/>
      <c r="P319" s="34"/>
      <c r="Q319" s="34"/>
      <c r="R319" s="38">
        <v>0</v>
      </c>
      <c r="S319" s="38">
        <f t="shared" si="34"/>
        <v>0</v>
      </c>
      <c r="T319" s="39">
        <v>0</v>
      </c>
      <c r="U319" s="39">
        <v>0</v>
      </c>
      <c r="V319" s="40">
        <v>0</v>
      </c>
      <c r="W319" s="40">
        <f t="shared" si="38"/>
        <v>0</v>
      </c>
      <c r="X319" s="40">
        <v>0</v>
      </c>
      <c r="Y319" s="41">
        <f t="shared" si="36"/>
        <v>0</v>
      </c>
      <c r="Z319" s="41">
        <f t="shared" si="37"/>
        <v>0</v>
      </c>
      <c r="AA319" s="41">
        <f t="shared" si="39"/>
        <v>0</v>
      </c>
      <c r="AB319" s="39">
        <v>0</v>
      </c>
      <c r="AC319" s="49"/>
      <c r="AD319" s="31">
        <f t="shared" si="35"/>
        <v>0</v>
      </c>
      <c r="AE319" s="52"/>
      <c r="AF319" s="32"/>
      <c r="AG319" s="33"/>
      <c r="AH319" s="48"/>
      <c r="AI319" s="34"/>
      <c r="AJ319" s="34"/>
      <c r="AK319" s="34"/>
      <c r="AL319" s="34"/>
      <c r="AM319" s="49"/>
      <c r="AN319" s="35"/>
    </row>
    <row r="320" spans="1:40" s="65" customFormat="1" ht="12.75" x14ac:dyDescent="0.25">
      <c r="A320" s="97"/>
      <c r="B320" s="34"/>
      <c r="C320" s="28"/>
      <c r="D320" s="37"/>
      <c r="E320" s="43"/>
      <c r="F320" s="28"/>
      <c r="G320" s="44"/>
      <c r="H320" s="100"/>
      <c r="I320" s="101"/>
      <c r="J320" s="34"/>
      <c r="K320" s="102"/>
      <c r="L320" s="103"/>
      <c r="M320" s="104"/>
      <c r="N320" s="105"/>
      <c r="O320" s="103"/>
      <c r="P320" s="103"/>
      <c r="Q320" s="103"/>
      <c r="R320" s="106"/>
      <c r="S320" s="106"/>
      <c r="T320" s="103"/>
      <c r="U320" s="103"/>
      <c r="V320" s="107"/>
      <c r="W320" s="107"/>
      <c r="X320" s="107"/>
      <c r="Y320" s="108"/>
      <c r="Z320" s="108"/>
      <c r="AA320" s="108"/>
      <c r="AB320" s="108"/>
      <c r="AC320" s="108"/>
      <c r="AD320" s="109"/>
      <c r="AE320" s="103"/>
      <c r="AF320" s="103"/>
      <c r="AG320" s="103"/>
      <c r="AH320" s="103"/>
      <c r="AI320" s="103" t="s">
        <v>48</v>
      </c>
      <c r="AJ320" s="103"/>
      <c r="AK320" s="103"/>
      <c r="AL320" s="103"/>
      <c r="AM320" s="108"/>
      <c r="AN320" s="103"/>
    </row>
    <row r="321" spans="1:40" s="65" customFormat="1" ht="12.75" x14ac:dyDescent="0.25">
      <c r="A321" s="61"/>
      <c r="B321" s="61"/>
      <c r="C321" s="67"/>
      <c r="D321" s="68"/>
      <c r="E321" s="69"/>
      <c r="F321" s="61"/>
      <c r="G321" s="70"/>
      <c r="H321" s="58"/>
      <c r="I321" s="59"/>
      <c r="J321" s="34"/>
      <c r="K321" s="60"/>
      <c r="L321" s="61"/>
      <c r="M321" s="95"/>
      <c r="N321" s="62"/>
      <c r="O321" s="61"/>
      <c r="P321" s="61"/>
      <c r="Q321" s="61"/>
      <c r="R321" s="63"/>
      <c r="S321" s="63"/>
      <c r="T321" s="61"/>
      <c r="U321" s="61"/>
      <c r="V321" s="64"/>
      <c r="W321" s="64"/>
      <c r="X321" s="64"/>
      <c r="AD321" s="66"/>
      <c r="AE321" s="61"/>
      <c r="AF321" s="61"/>
      <c r="AG321" s="3"/>
      <c r="AH321" s="3"/>
      <c r="AI321" s="61"/>
      <c r="AJ321" s="61"/>
      <c r="AK321" s="61"/>
      <c r="AL321" s="61"/>
      <c r="AN321" s="61"/>
    </row>
    <row r="322" spans="1:40" s="65" customFormat="1" ht="12.75" x14ac:dyDescent="0.25">
      <c r="A322" s="61"/>
      <c r="B322" s="61"/>
      <c r="C322" s="67"/>
      <c r="D322" s="68"/>
      <c r="E322" s="69"/>
      <c r="F322" s="61"/>
      <c r="G322" s="70" t="s">
        <v>48</v>
      </c>
      <c r="H322" s="58"/>
      <c r="I322" s="59"/>
      <c r="J322" s="34"/>
      <c r="K322" s="60"/>
      <c r="L322" s="61"/>
      <c r="M322" s="95"/>
      <c r="N322" s="62"/>
      <c r="O322" s="61"/>
      <c r="P322" s="61"/>
      <c r="Q322" s="61"/>
      <c r="R322" s="63"/>
      <c r="S322" s="63"/>
      <c r="T322" s="61"/>
      <c r="U322" s="61"/>
      <c r="V322" s="64"/>
      <c r="W322" s="64"/>
      <c r="X322" s="64"/>
      <c r="AD322" s="66"/>
      <c r="AE322" s="61"/>
      <c r="AF322" s="61"/>
      <c r="AG322" s="61"/>
      <c r="AH322" s="61"/>
      <c r="AI322" s="61"/>
      <c r="AJ322" s="61"/>
      <c r="AK322" s="61"/>
      <c r="AL322" s="61"/>
      <c r="AN322" s="61"/>
    </row>
    <row r="323" spans="1:40" s="55" customFormat="1" x14ac:dyDescent="0.25">
      <c r="A323" s="61"/>
      <c r="B323" s="61"/>
      <c r="C323" s="67"/>
      <c r="D323" s="68"/>
      <c r="E323" s="69" t="s">
        <v>48</v>
      </c>
      <c r="F323" s="61"/>
      <c r="G323" s="70"/>
      <c r="H323" s="71"/>
      <c r="I323" s="72"/>
      <c r="J323" s="34"/>
      <c r="K323" s="73"/>
      <c r="L323" s="74"/>
      <c r="M323" s="96"/>
      <c r="N323" s="75"/>
      <c r="O323" s="74"/>
      <c r="P323" s="74"/>
      <c r="Q323" s="74"/>
      <c r="R323" s="76"/>
      <c r="S323" s="77"/>
      <c r="T323" s="74"/>
      <c r="U323" s="74"/>
      <c r="V323" s="78"/>
      <c r="W323" s="78"/>
      <c r="X323" s="78"/>
      <c r="AD323" s="79"/>
      <c r="AE323" s="74"/>
      <c r="AF323" s="74"/>
      <c r="AH323" s="74"/>
      <c r="AI323" s="74"/>
      <c r="AJ323" s="74"/>
      <c r="AK323" s="74"/>
      <c r="AL323" s="74"/>
      <c r="AN323" s="35"/>
    </row>
    <row r="324" spans="1:40" s="55" customFormat="1" x14ac:dyDescent="0.25">
      <c r="A324" s="74"/>
      <c r="B324" s="74"/>
      <c r="C324" s="80"/>
      <c r="D324" s="75"/>
      <c r="E324" s="81"/>
      <c r="F324" s="74"/>
      <c r="G324" s="90"/>
      <c r="H324" s="71"/>
      <c r="I324" s="72"/>
      <c r="J324" s="74"/>
      <c r="K324" s="73"/>
      <c r="L324" s="74"/>
      <c r="M324" s="96"/>
      <c r="N324" s="75"/>
      <c r="O324" s="74"/>
      <c r="P324" s="74"/>
      <c r="Q324" s="74"/>
      <c r="R324" s="76"/>
      <c r="S324" s="76"/>
      <c r="T324" s="74"/>
      <c r="U324" s="74"/>
      <c r="V324" s="78"/>
      <c r="W324" s="78"/>
      <c r="X324" s="78"/>
      <c r="AD324" s="79"/>
      <c r="AE324" s="74"/>
      <c r="AF324" s="74"/>
      <c r="AG324" s="74"/>
      <c r="AH324" s="74"/>
      <c r="AI324" s="74"/>
      <c r="AJ324" s="74"/>
      <c r="AK324" s="74"/>
      <c r="AL324" s="74"/>
      <c r="AN324" s="82"/>
    </row>
    <row r="325" spans="1:40" s="55" customFormat="1" x14ac:dyDescent="0.25">
      <c r="A325" s="74"/>
      <c r="B325" s="74"/>
      <c r="C325" s="80"/>
      <c r="D325" s="75" t="s">
        <v>48</v>
      </c>
      <c r="E325" s="81"/>
      <c r="F325" s="74"/>
      <c r="G325" s="90" t="s">
        <v>48</v>
      </c>
      <c r="H325" s="71"/>
      <c r="I325" s="72"/>
      <c r="J325" s="74"/>
      <c r="K325" s="73"/>
      <c r="L325" s="74"/>
      <c r="M325" s="96"/>
      <c r="N325" s="75"/>
      <c r="O325" s="74"/>
      <c r="P325" s="74"/>
      <c r="Q325" s="74"/>
      <c r="R325" s="76"/>
      <c r="S325" s="76"/>
      <c r="T325" s="74"/>
      <c r="U325" s="74"/>
      <c r="V325" s="78"/>
      <c r="W325" s="78"/>
      <c r="X325" s="78"/>
      <c r="AD325" s="79"/>
      <c r="AE325" s="74"/>
      <c r="AF325" s="74"/>
      <c r="AG325" s="74"/>
      <c r="AH325" s="74"/>
      <c r="AI325" s="74"/>
      <c r="AJ325" s="74"/>
      <c r="AK325" s="74"/>
      <c r="AL325" s="74"/>
      <c r="AN325" s="82"/>
    </row>
    <row r="326" spans="1:40" x14ac:dyDescent="0.25">
      <c r="A326" s="74"/>
      <c r="B326" s="74"/>
      <c r="C326" s="80"/>
      <c r="D326" s="75"/>
      <c r="E326" s="81"/>
      <c r="F326" s="74"/>
      <c r="G326" s="90"/>
      <c r="K326" s="83"/>
      <c r="R326" s="84"/>
    </row>
    <row r="327" spans="1:40" x14ac:dyDescent="0.25">
      <c r="AC327" s="8" t="s">
        <v>48</v>
      </c>
      <c r="AG327" s="87"/>
    </row>
    <row r="328" spans="1:40" x14ac:dyDescent="0.25">
      <c r="L328" s="88"/>
    </row>
    <row r="329" spans="1:40" x14ac:dyDescent="0.25">
      <c r="L329" s="88"/>
      <c r="P329" s="3" t="s">
        <v>228</v>
      </c>
    </row>
    <row r="330" spans="1:40" x14ac:dyDescent="0.25">
      <c r="F330" s="3" t="s">
        <v>48</v>
      </c>
      <c r="AD330" s="10" t="s">
        <v>48</v>
      </c>
    </row>
  </sheetData>
  <mergeCells count="2">
    <mergeCell ref="A1:F1"/>
    <mergeCell ref="A2:F2"/>
  </mergeCells>
  <conditionalFormatting sqref="AE5:AE134">
    <cfRule type="containsText" dxfId="24" priority="21" operator="containsText" text="Pending">
      <formula>NOT(ISERROR(SEARCH("Pending",AE5)))</formula>
    </cfRule>
    <cfRule type="containsText" dxfId="23" priority="22" operator="containsText" text="Approved">
      <formula>NOT(ISERROR(SEARCH("Approved",AE5)))</formula>
    </cfRule>
    <cfRule type="containsText" dxfId="22" priority="23" operator="containsText" text="Approved">
      <formula>NOT(ISERROR(SEARCH("Approved",AE5)))</formula>
    </cfRule>
    <cfRule type="containsText" dxfId="21" priority="24" operator="containsText" text="Pending">
      <formula>NOT(ISERROR(SEARCH("Pending",AE5)))</formula>
    </cfRule>
    <cfRule type="containsText" dxfId="20" priority="25" operator="containsText" text="Approved">
      <formula>NOT(ISERROR(SEARCH("Approved",AE5)))</formula>
    </cfRule>
  </conditionalFormatting>
  <conditionalFormatting sqref="AE135:AE152 AE155:AE243">
    <cfRule type="containsText" dxfId="19" priority="16" operator="containsText" text="Pending">
      <formula>NOT(ISERROR(SEARCH("Pending",AE135)))</formula>
    </cfRule>
    <cfRule type="containsText" dxfId="18" priority="17" operator="containsText" text="Approved">
      <formula>NOT(ISERROR(SEARCH("Approved",AE135)))</formula>
    </cfRule>
    <cfRule type="containsText" dxfId="17" priority="18" operator="containsText" text="Approved">
      <formula>NOT(ISERROR(SEARCH("Approved",AE135)))</formula>
    </cfRule>
    <cfRule type="containsText" dxfId="16" priority="19" operator="containsText" text="Pending">
      <formula>NOT(ISERROR(SEARCH("Pending",AE135)))</formula>
    </cfRule>
    <cfRule type="containsText" dxfId="15" priority="20" operator="containsText" text="Approved">
      <formula>NOT(ISERROR(SEARCH("Approved",AE135)))</formula>
    </cfRule>
  </conditionalFormatting>
  <conditionalFormatting sqref="AE244">
    <cfRule type="containsText" dxfId="14" priority="11" operator="containsText" text="Pending">
      <formula>NOT(ISERROR(SEARCH("Pending",AE244)))</formula>
    </cfRule>
    <cfRule type="containsText" dxfId="13" priority="12" operator="containsText" text="Approved">
      <formula>NOT(ISERROR(SEARCH("Approved",AE244)))</formula>
    </cfRule>
    <cfRule type="containsText" dxfId="12" priority="13" operator="containsText" text="Approved">
      <formula>NOT(ISERROR(SEARCH("Approved",AE244)))</formula>
    </cfRule>
    <cfRule type="containsText" dxfId="11" priority="14" operator="containsText" text="Pending">
      <formula>NOT(ISERROR(SEARCH("Pending",AE244)))</formula>
    </cfRule>
    <cfRule type="containsText" dxfId="10" priority="15" operator="containsText" text="Approved">
      <formula>NOT(ISERROR(SEARCH("Approved",AE244)))</formula>
    </cfRule>
  </conditionalFormatting>
  <conditionalFormatting sqref="AE245:AE319">
    <cfRule type="containsText" dxfId="9" priority="6" operator="containsText" text="Pending">
      <formula>NOT(ISERROR(SEARCH("Pending",AE245)))</formula>
    </cfRule>
    <cfRule type="containsText" dxfId="8" priority="7" operator="containsText" text="Approved">
      <formula>NOT(ISERROR(SEARCH("Approved",AE245)))</formula>
    </cfRule>
    <cfRule type="containsText" dxfId="7" priority="8" operator="containsText" text="Approved">
      <formula>NOT(ISERROR(SEARCH("Approved",AE245)))</formula>
    </cfRule>
    <cfRule type="containsText" dxfId="6" priority="9" operator="containsText" text="Pending">
      <formula>NOT(ISERROR(SEARCH("Pending",AE245)))</formula>
    </cfRule>
    <cfRule type="containsText" dxfId="5" priority="10" operator="containsText" text="Approved">
      <formula>NOT(ISERROR(SEARCH("Approved",AE245)))</formula>
    </cfRule>
  </conditionalFormatting>
  <conditionalFormatting sqref="AE153:AE154">
    <cfRule type="containsText" dxfId="4" priority="1" operator="containsText" text="Pending">
      <formula>NOT(ISERROR(SEARCH("Pending",AE153)))</formula>
    </cfRule>
    <cfRule type="containsText" dxfId="3" priority="2" operator="containsText" text="Approved">
      <formula>NOT(ISERROR(SEARCH("Approved",AE153)))</formula>
    </cfRule>
    <cfRule type="containsText" dxfId="2" priority="3" operator="containsText" text="Approved">
      <formula>NOT(ISERROR(SEARCH("Approved",AE153)))</formula>
    </cfRule>
    <cfRule type="containsText" dxfId="1" priority="4" operator="containsText" text="Pending">
      <formula>NOT(ISERROR(SEARCH("Pending",AE153)))</formula>
    </cfRule>
    <cfRule type="containsText" dxfId="0" priority="5" operator="containsText" text="Approved">
      <formula>NOT(ISERROR(SEARCH("Approved",AE153)))</formula>
    </cfRule>
  </conditionalFormatting>
  <hyperlinks>
    <hyperlink ref="A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2"/>
  <sheetViews>
    <sheetView topLeftCell="A52" workbookViewId="0">
      <selection activeCell="E59" sqref="E59"/>
    </sheetView>
  </sheetViews>
  <sheetFormatPr defaultRowHeight="15" x14ac:dyDescent="0.25"/>
  <cols>
    <col min="1" max="1" width="7.5703125" customWidth="1"/>
    <col min="2" max="2" width="13.28515625" customWidth="1"/>
    <col min="3" max="3" width="24.42578125" style="151" customWidth="1"/>
    <col min="4" max="4" width="13.28515625" style="151" customWidth="1"/>
    <col min="5" max="5" width="24" style="151" customWidth="1"/>
    <col min="6" max="6" width="70.42578125" style="152" customWidth="1"/>
    <col min="7" max="8" width="9.140625" style="151" customWidth="1"/>
    <col min="9" max="9" width="20.42578125" style="151" customWidth="1"/>
    <col min="10" max="10" width="17.42578125" style="151" customWidth="1"/>
    <col min="11" max="11" width="14.85546875" style="151" customWidth="1"/>
    <col min="12" max="12" width="23.28515625" style="149" customWidth="1"/>
    <col min="13" max="14" width="9.140625" style="151" customWidth="1"/>
    <col min="15" max="15" width="12.7109375" style="151" customWidth="1"/>
    <col min="16" max="16" width="27.28515625" style="151" customWidth="1"/>
    <col min="17" max="17" width="9.140625" style="151" customWidth="1"/>
    <col min="18" max="18" width="9.85546875" style="151" customWidth="1"/>
    <col min="19" max="19" width="15.85546875" style="151" customWidth="1"/>
    <col min="20" max="20" width="15.7109375" style="151" customWidth="1"/>
    <col min="21" max="21" width="14.140625" style="151" customWidth="1"/>
    <col min="22" max="22" width="13.28515625" style="151" customWidth="1"/>
    <col min="23" max="23" width="36" style="151" customWidth="1"/>
    <col min="24" max="24" width="26.7109375" style="154" bestFit="1" customWidth="1"/>
    <col min="25" max="25" width="39.28515625" bestFit="1" customWidth="1"/>
    <col min="26" max="26" width="55.140625" customWidth="1"/>
    <col min="27" max="27" width="63.7109375" customWidth="1"/>
  </cols>
  <sheetData>
    <row r="1" spans="1:26" ht="31.5" x14ac:dyDescent="0.5">
      <c r="A1" s="161" t="s">
        <v>673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x14ac:dyDescent="0.25">
      <c r="A2" s="112" t="s">
        <v>674</v>
      </c>
      <c r="B2" s="112"/>
      <c r="C2" s="112" t="s">
        <v>675</v>
      </c>
      <c r="D2" s="112" t="s">
        <v>676</v>
      </c>
      <c r="E2" s="112" t="s">
        <v>677</v>
      </c>
      <c r="F2" s="113" t="s">
        <v>678</v>
      </c>
      <c r="G2" s="112" t="s">
        <v>679</v>
      </c>
      <c r="H2" s="112" t="s">
        <v>680</v>
      </c>
      <c r="I2" s="112" t="s">
        <v>681</v>
      </c>
      <c r="J2" s="112" t="s">
        <v>682</v>
      </c>
      <c r="K2" s="112" t="s">
        <v>683</v>
      </c>
      <c r="L2" s="112" t="s">
        <v>684</v>
      </c>
      <c r="M2" s="112" t="s">
        <v>679</v>
      </c>
      <c r="N2" s="112" t="s">
        <v>685</v>
      </c>
      <c r="O2" s="112" t="s">
        <v>686</v>
      </c>
      <c r="P2" s="112" t="s">
        <v>687</v>
      </c>
      <c r="Q2" s="114" t="s">
        <v>679</v>
      </c>
      <c r="R2" s="114" t="s">
        <v>688</v>
      </c>
      <c r="S2" s="112" t="s">
        <v>689</v>
      </c>
      <c r="T2" s="112" t="s">
        <v>3</v>
      </c>
      <c r="U2" s="112" t="s">
        <v>690</v>
      </c>
      <c r="V2" s="112" t="s">
        <v>691</v>
      </c>
      <c r="W2" s="112" t="s">
        <v>692</v>
      </c>
      <c r="X2" s="115" t="s">
        <v>693</v>
      </c>
      <c r="Y2" s="112" t="s">
        <v>694</v>
      </c>
      <c r="Z2" s="112" t="s">
        <v>695</v>
      </c>
    </row>
    <row r="3" spans="1:26" s="123" customFormat="1" ht="30" x14ac:dyDescent="0.25">
      <c r="A3" s="116">
        <v>1</v>
      </c>
      <c r="B3" s="57" t="s">
        <v>58</v>
      </c>
      <c r="C3" s="57" t="s">
        <v>696</v>
      </c>
      <c r="D3" s="117">
        <v>46113</v>
      </c>
      <c r="E3" s="57" t="s">
        <v>697</v>
      </c>
      <c r="F3" s="118" t="s">
        <v>94</v>
      </c>
      <c r="G3" s="57" t="s">
        <v>47</v>
      </c>
      <c r="H3" s="119">
        <v>300</v>
      </c>
      <c r="I3" s="120">
        <v>46113</v>
      </c>
      <c r="J3" s="120">
        <v>46130</v>
      </c>
      <c r="K3" s="120">
        <v>46113</v>
      </c>
      <c r="L3" s="121" t="s">
        <v>698</v>
      </c>
      <c r="M3" s="57" t="s">
        <v>47</v>
      </c>
      <c r="N3" s="119">
        <v>300</v>
      </c>
      <c r="O3" s="117">
        <v>46116</v>
      </c>
      <c r="P3" s="122" t="s">
        <v>404</v>
      </c>
      <c r="Q3" s="57" t="s">
        <v>47</v>
      </c>
      <c r="R3" s="157">
        <v>300</v>
      </c>
      <c r="S3" s="54">
        <v>37.409999999999997</v>
      </c>
      <c r="T3" s="126">
        <v>46122</v>
      </c>
      <c r="U3" s="127">
        <v>300</v>
      </c>
      <c r="V3" s="127">
        <f t="shared" ref="V3:V91" si="0">R3-U3</f>
        <v>0</v>
      </c>
      <c r="W3" s="136" t="s">
        <v>699</v>
      </c>
      <c r="X3" s="128"/>
      <c r="Y3" s="116"/>
      <c r="Z3" s="116" t="s">
        <v>700</v>
      </c>
    </row>
    <row r="4" spans="1:26" s="123" customFormat="1" ht="30" x14ac:dyDescent="0.25">
      <c r="A4" s="116">
        <v>2</v>
      </c>
      <c r="B4" s="57" t="s">
        <v>58</v>
      </c>
      <c r="C4" s="57" t="s">
        <v>696</v>
      </c>
      <c r="D4" s="117">
        <v>46113</v>
      </c>
      <c r="E4" s="57" t="s">
        <v>697</v>
      </c>
      <c r="F4" s="118" t="s">
        <v>136</v>
      </c>
      <c r="G4" s="57" t="s">
        <v>47</v>
      </c>
      <c r="H4" s="119">
        <v>100</v>
      </c>
      <c r="I4" s="120">
        <v>46113</v>
      </c>
      <c r="J4" s="120">
        <v>46130</v>
      </c>
      <c r="K4" s="120">
        <v>46113</v>
      </c>
      <c r="L4" s="121" t="s">
        <v>698</v>
      </c>
      <c r="M4" s="57" t="s">
        <v>47</v>
      </c>
      <c r="N4" s="119">
        <v>100</v>
      </c>
      <c r="O4" s="117">
        <v>46116</v>
      </c>
      <c r="P4" s="122" t="s">
        <v>404</v>
      </c>
      <c r="Q4" s="57" t="s">
        <v>47</v>
      </c>
      <c r="R4" s="57">
        <v>100</v>
      </c>
      <c r="S4" s="54">
        <v>52.58</v>
      </c>
      <c r="T4" s="126">
        <v>46122</v>
      </c>
      <c r="U4" s="127">
        <v>100</v>
      </c>
      <c r="V4" s="127">
        <f t="shared" si="0"/>
        <v>0</v>
      </c>
      <c r="W4" s="136" t="s">
        <v>699</v>
      </c>
      <c r="X4" s="128"/>
      <c r="Y4" s="116"/>
      <c r="Z4" s="116" t="s">
        <v>700</v>
      </c>
    </row>
    <row r="5" spans="1:26" s="123" customFormat="1" ht="30" x14ac:dyDescent="0.25">
      <c r="A5" s="116">
        <v>3</v>
      </c>
      <c r="B5" s="57" t="s">
        <v>58</v>
      </c>
      <c r="C5" s="57" t="s">
        <v>696</v>
      </c>
      <c r="D5" s="117">
        <v>46113</v>
      </c>
      <c r="E5" s="57" t="s">
        <v>697</v>
      </c>
      <c r="F5" s="118" t="s">
        <v>96</v>
      </c>
      <c r="G5" s="57" t="s">
        <v>47</v>
      </c>
      <c r="H5" s="119">
        <v>100</v>
      </c>
      <c r="I5" s="120">
        <v>46113</v>
      </c>
      <c r="J5" s="120">
        <v>46130</v>
      </c>
      <c r="K5" s="120">
        <v>46113</v>
      </c>
      <c r="L5" s="121" t="s">
        <v>698</v>
      </c>
      <c r="M5" s="57" t="s">
        <v>47</v>
      </c>
      <c r="N5" s="119">
        <v>100</v>
      </c>
      <c r="O5" s="117">
        <v>46116</v>
      </c>
      <c r="P5" s="122" t="s">
        <v>404</v>
      </c>
      <c r="Q5" s="57" t="s">
        <v>47</v>
      </c>
      <c r="R5" s="57">
        <v>100</v>
      </c>
      <c r="S5" s="54">
        <v>613.79999999999995</v>
      </c>
      <c r="T5" s="126">
        <v>46122</v>
      </c>
      <c r="U5" s="127">
        <v>100</v>
      </c>
      <c r="V5" s="127">
        <f t="shared" si="0"/>
        <v>0</v>
      </c>
      <c r="W5" s="136" t="s">
        <v>699</v>
      </c>
      <c r="X5" s="128"/>
      <c r="Y5" s="116"/>
      <c r="Z5" s="116" t="s">
        <v>700</v>
      </c>
    </row>
    <row r="6" spans="1:26" s="123" customFormat="1" ht="30" x14ac:dyDescent="0.25">
      <c r="A6" s="116">
        <v>4</v>
      </c>
      <c r="B6" s="57" t="s">
        <v>58</v>
      </c>
      <c r="C6" s="57" t="s">
        <v>696</v>
      </c>
      <c r="D6" s="117">
        <v>46113</v>
      </c>
      <c r="E6" s="57" t="s">
        <v>697</v>
      </c>
      <c r="F6" s="118" t="s">
        <v>95</v>
      </c>
      <c r="G6" s="57" t="s">
        <v>47</v>
      </c>
      <c r="H6" s="119">
        <v>100</v>
      </c>
      <c r="I6" s="120">
        <v>46113</v>
      </c>
      <c r="J6" s="120">
        <v>46130</v>
      </c>
      <c r="K6" s="120">
        <v>46113</v>
      </c>
      <c r="L6" s="121" t="s">
        <v>698</v>
      </c>
      <c r="M6" s="57" t="s">
        <v>47</v>
      </c>
      <c r="N6" s="119">
        <v>100</v>
      </c>
      <c r="O6" s="117">
        <v>46116</v>
      </c>
      <c r="P6" s="122" t="s">
        <v>404</v>
      </c>
      <c r="Q6" s="57" t="s">
        <v>47</v>
      </c>
      <c r="R6" s="57">
        <v>100</v>
      </c>
      <c r="S6" s="54">
        <v>241.12</v>
      </c>
      <c r="T6" s="126">
        <v>46122</v>
      </c>
      <c r="U6" s="127">
        <v>100</v>
      </c>
      <c r="V6" s="127">
        <f t="shared" si="0"/>
        <v>0</v>
      </c>
      <c r="W6" s="136" t="s">
        <v>699</v>
      </c>
      <c r="X6" s="128"/>
      <c r="Y6" s="116"/>
      <c r="Z6" s="116" t="s">
        <v>700</v>
      </c>
    </row>
    <row r="7" spans="1:26" s="123" customFormat="1" x14ac:dyDescent="0.25">
      <c r="A7" s="116">
        <v>5</v>
      </c>
      <c r="B7" s="57" t="s">
        <v>58</v>
      </c>
      <c r="C7" s="57" t="s">
        <v>696</v>
      </c>
      <c r="D7" s="117">
        <v>46113</v>
      </c>
      <c r="E7" s="57" t="s">
        <v>697</v>
      </c>
      <c r="F7" s="118" t="s">
        <v>701</v>
      </c>
      <c r="G7" s="57" t="s">
        <v>702</v>
      </c>
      <c r="H7" s="124">
        <v>100</v>
      </c>
      <c r="I7" s="125">
        <v>46113</v>
      </c>
      <c r="J7" s="125">
        <v>46130</v>
      </c>
      <c r="K7" s="125">
        <v>46113</v>
      </c>
      <c r="L7" s="121" t="s">
        <v>698</v>
      </c>
      <c r="M7" s="57" t="s">
        <v>702</v>
      </c>
      <c r="N7" s="124">
        <v>100</v>
      </c>
      <c r="O7" s="117">
        <v>46118</v>
      </c>
      <c r="P7" s="122" t="s">
        <v>385</v>
      </c>
      <c r="Q7" s="57" t="s">
        <v>702</v>
      </c>
      <c r="R7" s="158">
        <v>100</v>
      </c>
      <c r="S7" s="54">
        <v>58</v>
      </c>
      <c r="T7" s="126">
        <v>46125</v>
      </c>
      <c r="U7" s="127">
        <v>100</v>
      </c>
      <c r="V7" s="127">
        <f t="shared" si="0"/>
        <v>0</v>
      </c>
      <c r="W7" s="116" t="s">
        <v>45</v>
      </c>
      <c r="X7" s="128"/>
      <c r="Y7" s="116"/>
      <c r="Z7" s="116" t="s">
        <v>700</v>
      </c>
    </row>
    <row r="8" spans="1:26" s="123" customFormat="1" x14ac:dyDescent="0.25">
      <c r="A8" s="116">
        <v>6</v>
      </c>
      <c r="B8" s="57" t="s">
        <v>58</v>
      </c>
      <c r="C8" s="57" t="s">
        <v>696</v>
      </c>
      <c r="D8" s="117">
        <v>46113</v>
      </c>
      <c r="E8" s="57" t="s">
        <v>697</v>
      </c>
      <c r="F8" s="118" t="s">
        <v>703</v>
      </c>
      <c r="G8" s="57" t="s">
        <v>43</v>
      </c>
      <c r="H8" s="124">
        <v>30</v>
      </c>
      <c r="I8" s="125">
        <v>46113</v>
      </c>
      <c r="J8" s="125">
        <v>46130</v>
      </c>
      <c r="K8" s="125">
        <v>46113</v>
      </c>
      <c r="L8" s="121" t="s">
        <v>698</v>
      </c>
      <c r="M8" s="57" t="s">
        <v>43</v>
      </c>
      <c r="N8" s="124">
        <v>30</v>
      </c>
      <c r="O8" s="117">
        <v>46120</v>
      </c>
      <c r="P8" s="122" t="s">
        <v>704</v>
      </c>
      <c r="Q8" s="57" t="s">
        <v>43</v>
      </c>
      <c r="R8" s="158">
        <v>30</v>
      </c>
      <c r="S8" s="54">
        <v>2900</v>
      </c>
      <c r="T8" s="126"/>
      <c r="U8" s="127"/>
      <c r="V8" s="127">
        <f t="shared" si="0"/>
        <v>30</v>
      </c>
      <c r="W8" s="116" t="s">
        <v>157</v>
      </c>
      <c r="X8" s="128"/>
      <c r="Y8" s="116"/>
      <c r="Z8" s="116" t="s">
        <v>700</v>
      </c>
    </row>
    <row r="9" spans="1:26" s="123" customFormat="1" x14ac:dyDescent="0.25">
      <c r="A9" s="116">
        <v>7</v>
      </c>
      <c r="B9" s="57" t="s">
        <v>58</v>
      </c>
      <c r="C9" s="57" t="s">
        <v>696</v>
      </c>
      <c r="D9" s="117">
        <v>46113</v>
      </c>
      <c r="E9" s="57" t="s">
        <v>697</v>
      </c>
      <c r="F9" s="118" t="s">
        <v>171</v>
      </c>
      <c r="G9" s="57" t="s">
        <v>43</v>
      </c>
      <c r="H9" s="124">
        <v>5000</v>
      </c>
      <c r="I9" s="125">
        <v>46113</v>
      </c>
      <c r="J9" s="125">
        <v>46130</v>
      </c>
      <c r="K9" s="125">
        <v>46113</v>
      </c>
      <c r="L9" s="121" t="s">
        <v>698</v>
      </c>
      <c r="M9" s="57" t="s">
        <v>43</v>
      </c>
      <c r="N9" s="124">
        <v>5000</v>
      </c>
      <c r="O9" s="117">
        <v>46118</v>
      </c>
      <c r="P9" s="122" t="s">
        <v>438</v>
      </c>
      <c r="Q9" s="57" t="s">
        <v>43</v>
      </c>
      <c r="R9" s="57">
        <v>5000</v>
      </c>
      <c r="S9" s="54">
        <v>2.9</v>
      </c>
      <c r="T9" s="126">
        <v>46122</v>
      </c>
      <c r="U9" s="127">
        <v>5000</v>
      </c>
      <c r="V9" s="127">
        <f t="shared" si="0"/>
        <v>0</v>
      </c>
      <c r="W9" s="116" t="s">
        <v>705</v>
      </c>
      <c r="X9" s="128"/>
      <c r="Y9" s="116"/>
      <c r="Z9" s="116" t="s">
        <v>700</v>
      </c>
    </row>
    <row r="10" spans="1:26" s="123" customFormat="1" x14ac:dyDescent="0.25">
      <c r="A10" s="116">
        <v>8</v>
      </c>
      <c r="B10" s="57" t="s">
        <v>58</v>
      </c>
      <c r="C10" s="57" t="s">
        <v>696</v>
      </c>
      <c r="D10" s="117">
        <v>46113</v>
      </c>
      <c r="E10" s="57" t="s">
        <v>697</v>
      </c>
      <c r="F10" s="118" t="s">
        <v>439</v>
      </c>
      <c r="G10" s="57" t="s">
        <v>43</v>
      </c>
      <c r="H10" s="124">
        <v>1000</v>
      </c>
      <c r="I10" s="125">
        <v>46113</v>
      </c>
      <c r="J10" s="125">
        <v>46130</v>
      </c>
      <c r="K10" s="125">
        <v>46113</v>
      </c>
      <c r="L10" s="121" t="s">
        <v>698</v>
      </c>
      <c r="M10" s="57" t="s">
        <v>43</v>
      </c>
      <c r="N10" s="124">
        <v>1000</v>
      </c>
      <c r="O10" s="117">
        <v>46118</v>
      </c>
      <c r="P10" s="122" t="s">
        <v>438</v>
      </c>
      <c r="Q10" s="57" t="s">
        <v>43</v>
      </c>
      <c r="R10" s="57">
        <v>1000</v>
      </c>
      <c r="S10" s="54">
        <v>1.75</v>
      </c>
      <c r="T10" s="126">
        <v>46122</v>
      </c>
      <c r="U10" s="127">
        <v>1000</v>
      </c>
      <c r="V10" s="127">
        <f t="shared" si="0"/>
        <v>0</v>
      </c>
      <c r="W10" s="116" t="s">
        <v>705</v>
      </c>
      <c r="X10" s="128"/>
      <c r="Y10" s="116"/>
      <c r="Z10" s="116" t="s">
        <v>700</v>
      </c>
    </row>
    <row r="11" spans="1:26" s="123" customFormat="1" x14ac:dyDescent="0.25">
      <c r="A11" s="116">
        <v>9</v>
      </c>
      <c r="B11" s="57" t="s">
        <v>58</v>
      </c>
      <c r="C11" s="57" t="s">
        <v>696</v>
      </c>
      <c r="D11" s="117">
        <v>46113</v>
      </c>
      <c r="E11" s="57" t="s">
        <v>697</v>
      </c>
      <c r="F11" s="118" t="s">
        <v>217</v>
      </c>
      <c r="G11" s="57" t="s">
        <v>43</v>
      </c>
      <c r="H11" s="124">
        <v>800</v>
      </c>
      <c r="I11" s="125">
        <v>46113</v>
      </c>
      <c r="J11" s="125">
        <v>46130</v>
      </c>
      <c r="K11" s="125">
        <v>46113</v>
      </c>
      <c r="L11" s="121" t="s">
        <v>698</v>
      </c>
      <c r="M11" s="57" t="s">
        <v>43</v>
      </c>
      <c r="N11" s="124">
        <v>800</v>
      </c>
      <c r="O11" s="117">
        <v>46118</v>
      </c>
      <c r="P11" s="122" t="s">
        <v>438</v>
      </c>
      <c r="Q11" s="57" t="s">
        <v>43</v>
      </c>
      <c r="R11" s="57">
        <v>1000</v>
      </c>
      <c r="S11" s="54">
        <v>7.54</v>
      </c>
      <c r="T11" s="126">
        <v>46122</v>
      </c>
      <c r="U11" s="127">
        <v>1000</v>
      </c>
      <c r="V11" s="127">
        <f t="shared" si="0"/>
        <v>0</v>
      </c>
      <c r="W11" s="116" t="s">
        <v>705</v>
      </c>
      <c r="X11" s="128"/>
      <c r="Y11" s="116"/>
      <c r="Z11" s="116" t="s">
        <v>700</v>
      </c>
    </row>
    <row r="12" spans="1:26" s="123" customFormat="1" x14ac:dyDescent="0.25">
      <c r="A12" s="116">
        <v>10</v>
      </c>
      <c r="B12" s="57" t="s">
        <v>58</v>
      </c>
      <c r="C12" s="57" t="s">
        <v>696</v>
      </c>
      <c r="D12" s="117">
        <v>46113</v>
      </c>
      <c r="E12" s="57" t="s">
        <v>697</v>
      </c>
      <c r="F12" s="118" t="s">
        <v>139</v>
      </c>
      <c r="G12" s="57" t="s">
        <v>43</v>
      </c>
      <c r="H12" s="124">
        <v>5000</v>
      </c>
      <c r="I12" s="125">
        <v>46113</v>
      </c>
      <c r="J12" s="125">
        <v>46130</v>
      </c>
      <c r="K12" s="125">
        <v>46113</v>
      </c>
      <c r="L12" s="121" t="s">
        <v>698</v>
      </c>
      <c r="M12" s="57" t="s">
        <v>43</v>
      </c>
      <c r="N12" s="124">
        <v>5000</v>
      </c>
      <c r="O12" s="117">
        <v>46118</v>
      </c>
      <c r="P12" s="122" t="s">
        <v>438</v>
      </c>
      <c r="Q12" s="57" t="s">
        <v>43</v>
      </c>
      <c r="R12" s="57">
        <v>5000</v>
      </c>
      <c r="S12" s="54">
        <v>0.14000000000000001</v>
      </c>
      <c r="T12" s="126">
        <v>46122</v>
      </c>
      <c r="U12" s="127">
        <v>6000</v>
      </c>
      <c r="V12" s="127">
        <f t="shared" si="0"/>
        <v>-1000</v>
      </c>
      <c r="W12" s="116" t="s">
        <v>107</v>
      </c>
      <c r="X12" s="128"/>
      <c r="Y12" s="116"/>
      <c r="Z12" s="116" t="s">
        <v>700</v>
      </c>
    </row>
    <row r="13" spans="1:26" s="123" customFormat="1" x14ac:dyDescent="0.25">
      <c r="A13" s="116">
        <v>11</v>
      </c>
      <c r="B13" s="57" t="s">
        <v>58</v>
      </c>
      <c r="C13" s="57" t="s">
        <v>706</v>
      </c>
      <c r="D13" s="117">
        <v>46113</v>
      </c>
      <c r="E13" s="57" t="s">
        <v>707</v>
      </c>
      <c r="F13" s="118" t="s">
        <v>708</v>
      </c>
      <c r="G13" s="57" t="s">
        <v>43</v>
      </c>
      <c r="H13" s="57">
        <v>16</v>
      </c>
      <c r="I13" s="117">
        <v>46113</v>
      </c>
      <c r="J13" s="117">
        <v>46142</v>
      </c>
      <c r="K13" s="125">
        <v>46113</v>
      </c>
      <c r="L13" s="121" t="s">
        <v>709</v>
      </c>
      <c r="M13" s="57" t="s">
        <v>43</v>
      </c>
      <c r="N13" s="57">
        <v>16</v>
      </c>
      <c r="O13" s="117"/>
      <c r="P13" s="122"/>
      <c r="Q13" s="57"/>
      <c r="R13" s="57"/>
      <c r="S13" s="54"/>
      <c r="T13" s="126"/>
      <c r="U13" s="127"/>
      <c r="V13" s="127">
        <f t="shared" si="0"/>
        <v>0</v>
      </c>
      <c r="W13" s="116"/>
      <c r="X13" s="128"/>
      <c r="Y13" s="116"/>
      <c r="Z13" s="127"/>
    </row>
    <row r="14" spans="1:26" s="123" customFormat="1" x14ac:dyDescent="0.25">
      <c r="A14" s="116">
        <v>12</v>
      </c>
      <c r="B14" s="57" t="s">
        <v>56</v>
      </c>
      <c r="C14" s="57" t="s">
        <v>229</v>
      </c>
      <c r="D14" s="117">
        <v>46114</v>
      </c>
      <c r="E14" s="57" t="s">
        <v>710</v>
      </c>
      <c r="F14" s="118" t="s">
        <v>711</v>
      </c>
      <c r="G14" s="57" t="s">
        <v>47</v>
      </c>
      <c r="H14" s="57">
        <v>50</v>
      </c>
      <c r="I14" s="117">
        <v>46114</v>
      </c>
      <c r="J14" s="117">
        <v>46122</v>
      </c>
      <c r="K14" s="117">
        <v>46114</v>
      </c>
      <c r="L14" s="121" t="s">
        <v>712</v>
      </c>
      <c r="M14" s="57" t="s">
        <v>47</v>
      </c>
      <c r="N14" s="57">
        <v>50</v>
      </c>
      <c r="O14" s="117">
        <v>46116</v>
      </c>
      <c r="P14" s="122" t="s">
        <v>416</v>
      </c>
      <c r="Q14" s="57" t="s">
        <v>47</v>
      </c>
      <c r="R14" s="57">
        <v>50</v>
      </c>
      <c r="S14" s="54">
        <v>4150</v>
      </c>
      <c r="T14" s="126">
        <v>46122</v>
      </c>
      <c r="U14" s="127">
        <v>50</v>
      </c>
      <c r="V14" s="127">
        <f t="shared" si="0"/>
        <v>0</v>
      </c>
      <c r="W14" s="116" t="s">
        <v>183</v>
      </c>
      <c r="X14" s="128" t="s">
        <v>713</v>
      </c>
      <c r="Y14" s="116" t="s">
        <v>714</v>
      </c>
      <c r="Z14" s="127" t="s">
        <v>700</v>
      </c>
    </row>
    <row r="15" spans="1:26" s="123" customFormat="1" x14ac:dyDescent="0.25">
      <c r="A15" s="116">
        <v>13</v>
      </c>
      <c r="B15" s="57" t="s">
        <v>58</v>
      </c>
      <c r="C15" s="57" t="s">
        <v>696</v>
      </c>
      <c r="D15" s="117">
        <v>46116</v>
      </c>
      <c r="E15" s="57" t="s">
        <v>715</v>
      </c>
      <c r="F15" s="118" t="s">
        <v>716</v>
      </c>
      <c r="G15" s="57" t="s">
        <v>43</v>
      </c>
      <c r="H15" s="57">
        <v>50</v>
      </c>
      <c r="I15" s="125">
        <v>46116</v>
      </c>
      <c r="J15" s="117">
        <v>46142</v>
      </c>
      <c r="K15" s="125">
        <v>46116</v>
      </c>
      <c r="L15" s="121" t="s">
        <v>717</v>
      </c>
      <c r="M15" s="57" t="s">
        <v>43</v>
      </c>
      <c r="N15" s="57">
        <v>50</v>
      </c>
      <c r="O15" s="117">
        <v>46125</v>
      </c>
      <c r="P15" s="122" t="s">
        <v>718</v>
      </c>
      <c r="Q15" s="57" t="s">
        <v>43</v>
      </c>
      <c r="R15" s="57">
        <v>50</v>
      </c>
      <c r="S15" s="54">
        <v>63</v>
      </c>
      <c r="T15" s="126"/>
      <c r="U15" s="127"/>
      <c r="V15" s="127">
        <f t="shared" si="0"/>
        <v>50</v>
      </c>
      <c r="W15" s="116" t="s">
        <v>719</v>
      </c>
      <c r="X15" s="128"/>
      <c r="Y15" s="116"/>
      <c r="Z15" s="127" t="s">
        <v>700</v>
      </c>
    </row>
    <row r="16" spans="1:26" s="123" customFormat="1" x14ac:dyDescent="0.25">
      <c r="A16" s="116">
        <v>14</v>
      </c>
      <c r="B16" s="57" t="s">
        <v>58</v>
      </c>
      <c r="C16" s="57" t="s">
        <v>696</v>
      </c>
      <c r="D16" s="117">
        <v>46116</v>
      </c>
      <c r="E16" s="57" t="s">
        <v>715</v>
      </c>
      <c r="F16" s="118" t="s">
        <v>720</v>
      </c>
      <c r="G16" s="57" t="s">
        <v>50</v>
      </c>
      <c r="H16" s="57">
        <v>490</v>
      </c>
      <c r="I16" s="125">
        <v>46116</v>
      </c>
      <c r="J16" s="117">
        <v>46142</v>
      </c>
      <c r="K16" s="125">
        <v>46116</v>
      </c>
      <c r="L16" s="121" t="s">
        <v>717</v>
      </c>
      <c r="M16" s="57" t="s">
        <v>50</v>
      </c>
      <c r="N16" s="57">
        <v>490</v>
      </c>
      <c r="O16" s="129">
        <v>46120</v>
      </c>
      <c r="P16" s="122" t="s">
        <v>393</v>
      </c>
      <c r="Q16" s="57" t="s">
        <v>50</v>
      </c>
      <c r="R16" s="57">
        <v>490</v>
      </c>
      <c r="S16" s="54">
        <v>408</v>
      </c>
      <c r="T16" s="126">
        <v>46122</v>
      </c>
      <c r="U16" s="127">
        <v>487.2</v>
      </c>
      <c r="V16" s="127">
        <f t="shared" si="0"/>
        <v>2.8000000000000114</v>
      </c>
      <c r="W16" s="116" t="s">
        <v>141</v>
      </c>
      <c r="X16" s="128"/>
      <c r="Y16" s="116"/>
      <c r="Z16" s="127" t="s">
        <v>700</v>
      </c>
    </row>
    <row r="17" spans="1:26" s="123" customFormat="1" x14ac:dyDescent="0.25">
      <c r="A17" s="116">
        <v>15</v>
      </c>
      <c r="B17" s="57" t="s">
        <v>58</v>
      </c>
      <c r="C17" s="57" t="s">
        <v>696</v>
      </c>
      <c r="D17" s="117">
        <v>46116</v>
      </c>
      <c r="E17" s="57" t="s">
        <v>715</v>
      </c>
      <c r="F17" s="118" t="s">
        <v>142</v>
      </c>
      <c r="G17" s="57" t="s">
        <v>43</v>
      </c>
      <c r="H17" s="57">
        <v>10000</v>
      </c>
      <c r="I17" s="125">
        <v>46116</v>
      </c>
      <c r="J17" s="117">
        <v>46142</v>
      </c>
      <c r="K17" s="125">
        <v>46116</v>
      </c>
      <c r="L17" s="121" t="s">
        <v>717</v>
      </c>
      <c r="M17" s="57" t="s">
        <v>43</v>
      </c>
      <c r="N17" s="57">
        <v>10000</v>
      </c>
      <c r="O17" s="117">
        <v>46120</v>
      </c>
      <c r="P17" s="122" t="s">
        <v>421</v>
      </c>
      <c r="Q17" s="57" t="s">
        <v>43</v>
      </c>
      <c r="R17" s="57">
        <v>10000</v>
      </c>
      <c r="S17" s="54">
        <v>8.25</v>
      </c>
      <c r="T17" s="126">
        <v>46122</v>
      </c>
      <c r="U17" s="127">
        <v>7000</v>
      </c>
      <c r="V17" s="127">
        <f t="shared" si="0"/>
        <v>3000</v>
      </c>
      <c r="W17" s="116" t="s">
        <v>172</v>
      </c>
      <c r="X17" s="128" t="s">
        <v>721</v>
      </c>
      <c r="Y17" s="116"/>
      <c r="Z17" s="127" t="s">
        <v>700</v>
      </c>
    </row>
    <row r="18" spans="1:26" s="123" customFormat="1" x14ac:dyDescent="0.25">
      <c r="A18" s="116">
        <v>16</v>
      </c>
      <c r="B18" s="57" t="s">
        <v>58</v>
      </c>
      <c r="C18" s="57" t="s">
        <v>696</v>
      </c>
      <c r="D18" s="117">
        <v>46116</v>
      </c>
      <c r="E18" s="57" t="s">
        <v>715</v>
      </c>
      <c r="F18" s="118" t="s">
        <v>722</v>
      </c>
      <c r="G18" s="57" t="s">
        <v>43</v>
      </c>
      <c r="H18" s="57">
        <v>2</v>
      </c>
      <c r="I18" s="125">
        <v>46116</v>
      </c>
      <c r="J18" s="117">
        <v>46142</v>
      </c>
      <c r="K18" s="125">
        <v>46116</v>
      </c>
      <c r="L18" s="121" t="s">
        <v>717</v>
      </c>
      <c r="M18" s="57" t="s">
        <v>43</v>
      </c>
      <c r="N18" s="57">
        <v>2</v>
      </c>
      <c r="O18" s="117">
        <v>46128</v>
      </c>
      <c r="P18" s="122" t="s">
        <v>723</v>
      </c>
      <c r="Q18" s="57" t="s">
        <v>43</v>
      </c>
      <c r="R18" s="57">
        <v>2</v>
      </c>
      <c r="S18" s="54">
        <v>1079.5</v>
      </c>
      <c r="T18" s="126"/>
      <c r="U18" s="127"/>
      <c r="V18" s="127">
        <f t="shared" si="0"/>
        <v>2</v>
      </c>
      <c r="W18" s="116" t="s">
        <v>724</v>
      </c>
      <c r="X18" s="128"/>
      <c r="Y18" s="116"/>
      <c r="Z18" s="127" t="s">
        <v>700</v>
      </c>
    </row>
    <row r="19" spans="1:26" s="123" customFormat="1" x14ac:dyDescent="0.25">
      <c r="A19" s="116">
        <v>17</v>
      </c>
      <c r="B19" s="57" t="s">
        <v>58</v>
      </c>
      <c r="C19" s="57" t="s">
        <v>696</v>
      </c>
      <c r="D19" s="117">
        <v>46116</v>
      </c>
      <c r="E19" s="57" t="s">
        <v>715</v>
      </c>
      <c r="F19" s="118" t="s">
        <v>725</v>
      </c>
      <c r="G19" s="57" t="s">
        <v>43</v>
      </c>
      <c r="H19" s="57">
        <v>2</v>
      </c>
      <c r="I19" s="125">
        <v>46116</v>
      </c>
      <c r="J19" s="117">
        <v>46142</v>
      </c>
      <c r="K19" s="125">
        <v>46116</v>
      </c>
      <c r="L19" s="121" t="s">
        <v>717</v>
      </c>
      <c r="M19" s="57" t="s">
        <v>43</v>
      </c>
      <c r="N19" s="57">
        <v>2</v>
      </c>
      <c r="O19" s="117">
        <v>46128</v>
      </c>
      <c r="P19" s="122" t="s">
        <v>723</v>
      </c>
      <c r="Q19" s="57" t="s">
        <v>43</v>
      </c>
      <c r="R19" s="57">
        <v>2</v>
      </c>
      <c r="S19" s="54">
        <v>1343</v>
      </c>
      <c r="T19" s="126"/>
      <c r="U19" s="127"/>
      <c r="V19" s="127">
        <f t="shared" si="0"/>
        <v>2</v>
      </c>
      <c r="W19" s="116" t="s">
        <v>724</v>
      </c>
      <c r="X19" s="128"/>
      <c r="Y19" s="116"/>
      <c r="Z19" s="127" t="s">
        <v>700</v>
      </c>
    </row>
    <row r="20" spans="1:26" s="123" customFormat="1" x14ac:dyDescent="0.25">
      <c r="A20" s="116">
        <v>18</v>
      </c>
      <c r="B20" s="57" t="s">
        <v>58</v>
      </c>
      <c r="C20" s="57" t="s">
        <v>696</v>
      </c>
      <c r="D20" s="117">
        <v>46116</v>
      </c>
      <c r="E20" s="57" t="s">
        <v>715</v>
      </c>
      <c r="F20" s="118" t="s">
        <v>440</v>
      </c>
      <c r="G20" s="57" t="s">
        <v>43</v>
      </c>
      <c r="H20" s="57">
        <v>1</v>
      </c>
      <c r="I20" s="125">
        <v>46116</v>
      </c>
      <c r="J20" s="117">
        <v>46142</v>
      </c>
      <c r="K20" s="125">
        <v>46116</v>
      </c>
      <c r="L20" s="121" t="s">
        <v>717</v>
      </c>
      <c r="M20" s="57" t="s">
        <v>43</v>
      </c>
      <c r="N20" s="57">
        <v>1</v>
      </c>
      <c r="O20" s="130">
        <v>46125</v>
      </c>
      <c r="P20" s="122" t="s">
        <v>555</v>
      </c>
      <c r="Q20" s="57" t="s">
        <v>43</v>
      </c>
      <c r="R20" s="57">
        <v>1</v>
      </c>
      <c r="S20" s="54">
        <v>179.85</v>
      </c>
      <c r="T20" s="126">
        <v>46130</v>
      </c>
      <c r="U20" s="127">
        <v>1</v>
      </c>
      <c r="V20" s="127">
        <f t="shared" si="0"/>
        <v>0</v>
      </c>
      <c r="W20" s="116" t="s">
        <v>60</v>
      </c>
      <c r="X20" s="128"/>
      <c r="Y20" s="116"/>
      <c r="Z20" s="127" t="s">
        <v>700</v>
      </c>
    </row>
    <row r="21" spans="1:26" s="123" customFormat="1" x14ac:dyDescent="0.25">
      <c r="A21" s="116">
        <v>19</v>
      </c>
      <c r="B21" s="57" t="s">
        <v>58</v>
      </c>
      <c r="C21" s="57" t="s">
        <v>696</v>
      </c>
      <c r="D21" s="117">
        <v>46116</v>
      </c>
      <c r="E21" s="57" t="s">
        <v>715</v>
      </c>
      <c r="F21" s="118" t="s">
        <v>441</v>
      </c>
      <c r="G21" s="57" t="s">
        <v>43</v>
      </c>
      <c r="H21" s="57">
        <v>1</v>
      </c>
      <c r="I21" s="125">
        <v>46116</v>
      </c>
      <c r="J21" s="117">
        <v>46142</v>
      </c>
      <c r="K21" s="125">
        <v>46116</v>
      </c>
      <c r="L21" s="121" t="s">
        <v>717</v>
      </c>
      <c r="M21" s="57" t="s">
        <v>43</v>
      </c>
      <c r="N21" s="57">
        <v>1</v>
      </c>
      <c r="O21" s="130">
        <v>46125</v>
      </c>
      <c r="P21" s="122" t="s">
        <v>555</v>
      </c>
      <c r="Q21" s="57" t="s">
        <v>43</v>
      </c>
      <c r="R21" s="57">
        <v>1</v>
      </c>
      <c r="S21" s="54">
        <v>247.5</v>
      </c>
      <c r="T21" s="126">
        <v>46130</v>
      </c>
      <c r="U21" s="127">
        <v>1</v>
      </c>
      <c r="V21" s="127">
        <f t="shared" si="0"/>
        <v>0</v>
      </c>
      <c r="W21" s="116" t="s">
        <v>60</v>
      </c>
      <c r="X21" s="128"/>
      <c r="Y21" s="116"/>
      <c r="Z21" s="127" t="s">
        <v>700</v>
      </c>
    </row>
    <row r="22" spans="1:26" s="123" customFormat="1" x14ac:dyDescent="0.25">
      <c r="A22" s="116">
        <v>20</v>
      </c>
      <c r="B22" s="57" t="s">
        <v>58</v>
      </c>
      <c r="C22" s="57" t="s">
        <v>696</v>
      </c>
      <c r="D22" s="117">
        <v>46116</v>
      </c>
      <c r="E22" s="57" t="s">
        <v>715</v>
      </c>
      <c r="F22" s="118" t="s">
        <v>726</v>
      </c>
      <c r="G22" s="57" t="s">
        <v>727</v>
      </c>
      <c r="H22" s="57">
        <v>200</v>
      </c>
      <c r="I22" s="125">
        <v>46116</v>
      </c>
      <c r="J22" s="117">
        <v>46142</v>
      </c>
      <c r="K22" s="125">
        <v>46116</v>
      </c>
      <c r="L22" s="121" t="s">
        <v>717</v>
      </c>
      <c r="M22" s="57" t="s">
        <v>727</v>
      </c>
      <c r="N22" s="57">
        <v>200</v>
      </c>
      <c r="O22" s="117">
        <v>46123</v>
      </c>
      <c r="P22" s="122" t="s">
        <v>442</v>
      </c>
      <c r="Q22" s="57" t="s">
        <v>727</v>
      </c>
      <c r="R22" s="57">
        <v>210</v>
      </c>
      <c r="S22" s="54">
        <v>145</v>
      </c>
      <c r="T22" s="126">
        <v>46135</v>
      </c>
      <c r="U22" s="127">
        <v>210</v>
      </c>
      <c r="V22" s="127">
        <f t="shared" si="0"/>
        <v>0</v>
      </c>
      <c r="W22" s="116" t="s">
        <v>51</v>
      </c>
      <c r="X22" s="128"/>
      <c r="Y22" s="116"/>
      <c r="Z22" s="127" t="s">
        <v>700</v>
      </c>
    </row>
    <row r="23" spans="1:26" s="123" customFormat="1" x14ac:dyDescent="0.25">
      <c r="A23" s="116">
        <v>21</v>
      </c>
      <c r="B23" s="57" t="s">
        <v>58</v>
      </c>
      <c r="C23" s="57" t="s">
        <v>696</v>
      </c>
      <c r="D23" s="117">
        <v>46116</v>
      </c>
      <c r="E23" s="57" t="s">
        <v>715</v>
      </c>
      <c r="F23" s="118" t="s">
        <v>443</v>
      </c>
      <c r="G23" s="57" t="s">
        <v>43</v>
      </c>
      <c r="H23" s="57">
        <v>8</v>
      </c>
      <c r="I23" s="125">
        <v>46116</v>
      </c>
      <c r="J23" s="117">
        <v>46142</v>
      </c>
      <c r="K23" s="125">
        <v>46116</v>
      </c>
      <c r="L23" s="121" t="s">
        <v>717</v>
      </c>
      <c r="M23" s="57" t="s">
        <v>43</v>
      </c>
      <c r="N23" s="57">
        <v>8</v>
      </c>
      <c r="O23" s="130">
        <v>46125</v>
      </c>
      <c r="P23" s="122" t="s">
        <v>555</v>
      </c>
      <c r="Q23" s="57" t="s">
        <v>43</v>
      </c>
      <c r="R23" s="57">
        <v>10</v>
      </c>
      <c r="S23" s="54">
        <v>1075</v>
      </c>
      <c r="T23" s="126">
        <v>46130</v>
      </c>
      <c r="U23" s="127">
        <v>10</v>
      </c>
      <c r="V23" s="127">
        <f t="shared" si="0"/>
        <v>0</v>
      </c>
      <c r="W23" s="116" t="s">
        <v>60</v>
      </c>
      <c r="X23" s="128"/>
      <c r="Y23" s="116"/>
      <c r="Z23" s="127" t="s">
        <v>700</v>
      </c>
    </row>
    <row r="24" spans="1:26" s="123" customFormat="1" x14ac:dyDescent="0.25">
      <c r="A24" s="116">
        <v>22</v>
      </c>
      <c r="B24" s="57" t="s">
        <v>58</v>
      </c>
      <c r="C24" s="57" t="s">
        <v>696</v>
      </c>
      <c r="D24" s="117">
        <v>46116</v>
      </c>
      <c r="E24" s="57" t="s">
        <v>715</v>
      </c>
      <c r="F24" s="118" t="s">
        <v>102</v>
      </c>
      <c r="G24" s="57" t="s">
        <v>43</v>
      </c>
      <c r="H24" s="57">
        <v>100</v>
      </c>
      <c r="I24" s="125">
        <v>46116</v>
      </c>
      <c r="J24" s="117">
        <v>46142</v>
      </c>
      <c r="K24" s="125">
        <v>46116</v>
      </c>
      <c r="L24" s="121" t="s">
        <v>717</v>
      </c>
      <c r="M24" s="57" t="s">
        <v>43</v>
      </c>
      <c r="N24" s="57">
        <v>100</v>
      </c>
      <c r="O24" s="130">
        <v>46125</v>
      </c>
      <c r="P24" s="122" t="s">
        <v>555</v>
      </c>
      <c r="Q24" s="57" t="s">
        <v>43</v>
      </c>
      <c r="R24" s="57">
        <v>100</v>
      </c>
      <c r="S24" s="54">
        <v>30</v>
      </c>
      <c r="T24" s="126">
        <v>46130</v>
      </c>
      <c r="U24" s="127">
        <v>100</v>
      </c>
      <c r="V24" s="127">
        <f t="shared" si="0"/>
        <v>0</v>
      </c>
      <c r="W24" s="116" t="s">
        <v>60</v>
      </c>
      <c r="X24" s="128"/>
      <c r="Y24" s="116"/>
      <c r="Z24" s="127" t="s">
        <v>700</v>
      </c>
    </row>
    <row r="25" spans="1:26" s="123" customFormat="1" x14ac:dyDescent="0.25">
      <c r="A25" s="116">
        <v>23</v>
      </c>
      <c r="B25" s="57" t="s">
        <v>58</v>
      </c>
      <c r="C25" s="57" t="s">
        <v>696</v>
      </c>
      <c r="D25" s="117">
        <v>46116</v>
      </c>
      <c r="E25" s="57" t="s">
        <v>715</v>
      </c>
      <c r="F25" s="118" t="s">
        <v>728</v>
      </c>
      <c r="G25" s="57" t="s">
        <v>43</v>
      </c>
      <c r="H25" s="57">
        <v>1000</v>
      </c>
      <c r="I25" s="125">
        <v>46116</v>
      </c>
      <c r="J25" s="117">
        <v>46142</v>
      </c>
      <c r="K25" s="125">
        <v>46116</v>
      </c>
      <c r="L25" s="121" t="s">
        <v>717</v>
      </c>
      <c r="M25" s="57" t="s">
        <v>43</v>
      </c>
      <c r="N25" s="57">
        <v>1000</v>
      </c>
      <c r="O25" s="117">
        <v>46123</v>
      </c>
      <c r="P25" s="122" t="s">
        <v>444</v>
      </c>
      <c r="Q25" s="57" t="s">
        <v>43</v>
      </c>
      <c r="R25" s="57">
        <v>2000</v>
      </c>
      <c r="S25" s="54">
        <v>3</v>
      </c>
      <c r="T25" s="126">
        <v>46130</v>
      </c>
      <c r="U25" s="127">
        <v>2000</v>
      </c>
      <c r="V25" s="127">
        <f t="shared" si="0"/>
        <v>0</v>
      </c>
      <c r="W25" s="116" t="s">
        <v>45</v>
      </c>
      <c r="X25" s="128"/>
      <c r="Y25" s="116"/>
      <c r="Z25" s="127" t="s">
        <v>700</v>
      </c>
    </row>
    <row r="26" spans="1:26" s="123" customFormat="1" x14ac:dyDescent="0.25">
      <c r="A26" s="116">
        <v>24</v>
      </c>
      <c r="B26" s="57" t="s">
        <v>58</v>
      </c>
      <c r="C26" s="57" t="s">
        <v>696</v>
      </c>
      <c r="D26" s="117">
        <v>46116</v>
      </c>
      <c r="E26" s="57" t="s">
        <v>715</v>
      </c>
      <c r="F26" s="118" t="s">
        <v>729</v>
      </c>
      <c r="G26" s="57" t="s">
        <v>43</v>
      </c>
      <c r="H26" s="57">
        <v>600</v>
      </c>
      <c r="I26" s="125">
        <v>46116</v>
      </c>
      <c r="J26" s="117">
        <v>46142</v>
      </c>
      <c r="K26" s="125">
        <v>46116</v>
      </c>
      <c r="L26" s="121" t="s">
        <v>717</v>
      </c>
      <c r="M26" s="57" t="s">
        <v>43</v>
      </c>
      <c r="N26" s="57">
        <v>600</v>
      </c>
      <c r="O26" s="117">
        <v>46123</v>
      </c>
      <c r="P26" s="122" t="s">
        <v>444</v>
      </c>
      <c r="Q26" s="57" t="s">
        <v>43</v>
      </c>
      <c r="R26" s="57">
        <v>1000</v>
      </c>
      <c r="S26" s="54">
        <v>4</v>
      </c>
      <c r="T26" s="126">
        <v>46130</v>
      </c>
      <c r="U26" s="127">
        <v>1000</v>
      </c>
      <c r="V26" s="127">
        <f t="shared" si="0"/>
        <v>0</v>
      </c>
      <c r="W26" s="116" t="s">
        <v>45</v>
      </c>
      <c r="X26" s="128"/>
      <c r="Y26" s="116"/>
      <c r="Z26" s="127" t="s">
        <v>700</v>
      </c>
    </row>
    <row r="27" spans="1:26" s="123" customFormat="1" x14ac:dyDescent="0.25">
      <c r="A27" s="116">
        <v>25</v>
      </c>
      <c r="B27" s="57" t="s">
        <v>58</v>
      </c>
      <c r="C27" s="57" t="s">
        <v>696</v>
      </c>
      <c r="D27" s="117">
        <v>46116</v>
      </c>
      <c r="E27" s="57" t="s">
        <v>715</v>
      </c>
      <c r="F27" s="118" t="s">
        <v>160</v>
      </c>
      <c r="G27" s="57" t="s">
        <v>43</v>
      </c>
      <c r="H27" s="57">
        <v>1000</v>
      </c>
      <c r="I27" s="125">
        <v>46116</v>
      </c>
      <c r="J27" s="117">
        <v>46142</v>
      </c>
      <c r="K27" s="125">
        <v>46116</v>
      </c>
      <c r="L27" s="121" t="s">
        <v>717</v>
      </c>
      <c r="M27" s="57" t="s">
        <v>43</v>
      </c>
      <c r="N27" s="57">
        <v>1000</v>
      </c>
      <c r="O27" s="117">
        <v>46123</v>
      </c>
      <c r="P27" s="122" t="s">
        <v>444</v>
      </c>
      <c r="Q27" s="57" t="s">
        <v>43</v>
      </c>
      <c r="R27" s="57">
        <v>5000</v>
      </c>
      <c r="S27" s="54">
        <v>2</v>
      </c>
      <c r="T27" s="126">
        <v>46130</v>
      </c>
      <c r="U27" s="127">
        <v>5000</v>
      </c>
      <c r="V27" s="127">
        <f t="shared" si="0"/>
        <v>0</v>
      </c>
      <c r="W27" s="116" t="s">
        <v>45</v>
      </c>
      <c r="X27" s="128"/>
      <c r="Y27" s="116"/>
      <c r="Z27" s="127" t="s">
        <v>700</v>
      </c>
    </row>
    <row r="28" spans="1:26" s="123" customFormat="1" x14ac:dyDescent="0.25">
      <c r="A28" s="116">
        <v>26</v>
      </c>
      <c r="B28" s="57" t="s">
        <v>58</v>
      </c>
      <c r="C28" s="57" t="s">
        <v>696</v>
      </c>
      <c r="D28" s="117">
        <v>46116</v>
      </c>
      <c r="E28" s="57" t="s">
        <v>715</v>
      </c>
      <c r="F28" s="118" t="s">
        <v>445</v>
      </c>
      <c r="G28" s="57" t="s">
        <v>43</v>
      </c>
      <c r="H28" s="57">
        <v>1000</v>
      </c>
      <c r="I28" s="125">
        <v>46116</v>
      </c>
      <c r="J28" s="117">
        <v>46142</v>
      </c>
      <c r="K28" s="125">
        <v>46116</v>
      </c>
      <c r="L28" s="121" t="s">
        <v>717</v>
      </c>
      <c r="M28" s="57" t="s">
        <v>43</v>
      </c>
      <c r="N28" s="57">
        <v>1000</v>
      </c>
      <c r="O28" s="117">
        <v>46118</v>
      </c>
      <c r="P28" s="122" t="s">
        <v>438</v>
      </c>
      <c r="Q28" s="57" t="s">
        <v>43</v>
      </c>
      <c r="R28" s="57">
        <v>1000</v>
      </c>
      <c r="S28" s="54">
        <v>4.3600000000000003</v>
      </c>
      <c r="T28" s="126">
        <v>46122</v>
      </c>
      <c r="U28" s="127">
        <v>1000</v>
      </c>
      <c r="V28" s="127">
        <f t="shared" si="0"/>
        <v>0</v>
      </c>
      <c r="W28" s="116" t="s">
        <v>705</v>
      </c>
      <c r="X28" s="128"/>
      <c r="Y28" s="116"/>
      <c r="Z28" s="127" t="s">
        <v>700</v>
      </c>
    </row>
    <row r="29" spans="1:26" s="123" customFormat="1" x14ac:dyDescent="0.25">
      <c r="A29" s="116">
        <v>27</v>
      </c>
      <c r="B29" s="57" t="s">
        <v>58</v>
      </c>
      <c r="C29" s="57" t="s">
        <v>696</v>
      </c>
      <c r="D29" s="117">
        <v>46116</v>
      </c>
      <c r="E29" s="57" t="s">
        <v>715</v>
      </c>
      <c r="F29" s="118" t="s">
        <v>271</v>
      </c>
      <c r="G29" s="57" t="s">
        <v>43</v>
      </c>
      <c r="H29" s="57">
        <v>2</v>
      </c>
      <c r="I29" s="125">
        <v>46116</v>
      </c>
      <c r="J29" s="117">
        <v>46142</v>
      </c>
      <c r="K29" s="125">
        <v>46116</v>
      </c>
      <c r="L29" s="121" t="s">
        <v>717</v>
      </c>
      <c r="M29" s="57" t="s">
        <v>43</v>
      </c>
      <c r="N29" s="57">
        <v>2</v>
      </c>
      <c r="O29" s="130">
        <v>46125</v>
      </c>
      <c r="P29" s="122" t="s">
        <v>555</v>
      </c>
      <c r="Q29" s="57" t="s">
        <v>43</v>
      </c>
      <c r="R29" s="57">
        <v>3</v>
      </c>
      <c r="S29" s="54">
        <v>3225</v>
      </c>
      <c r="T29" s="126">
        <v>46130</v>
      </c>
      <c r="U29" s="127">
        <v>3</v>
      </c>
      <c r="V29" s="127">
        <f t="shared" si="0"/>
        <v>0</v>
      </c>
      <c r="W29" s="116" t="s">
        <v>60</v>
      </c>
      <c r="X29" s="128"/>
      <c r="Y29" s="116"/>
      <c r="Z29" s="127" t="s">
        <v>700</v>
      </c>
    </row>
    <row r="30" spans="1:26" s="123" customFormat="1" x14ac:dyDescent="0.25">
      <c r="A30" s="116">
        <v>28</v>
      </c>
      <c r="B30" s="57" t="s">
        <v>58</v>
      </c>
      <c r="C30" s="57" t="s">
        <v>696</v>
      </c>
      <c r="D30" s="117">
        <v>46116</v>
      </c>
      <c r="E30" s="57" t="s">
        <v>715</v>
      </c>
      <c r="F30" s="118" t="s">
        <v>446</v>
      </c>
      <c r="G30" s="57" t="s">
        <v>43</v>
      </c>
      <c r="H30" s="57">
        <v>1</v>
      </c>
      <c r="I30" s="125">
        <v>46116</v>
      </c>
      <c r="J30" s="117">
        <v>46142</v>
      </c>
      <c r="K30" s="125">
        <v>46116</v>
      </c>
      <c r="L30" s="121" t="s">
        <v>717</v>
      </c>
      <c r="M30" s="57" t="s">
        <v>43</v>
      </c>
      <c r="N30" s="57">
        <v>1</v>
      </c>
      <c r="O30" s="130">
        <v>46125</v>
      </c>
      <c r="P30" s="122" t="s">
        <v>555</v>
      </c>
      <c r="Q30" s="57" t="s">
        <v>43</v>
      </c>
      <c r="R30" s="57">
        <v>1</v>
      </c>
      <c r="S30" s="54">
        <v>387.45</v>
      </c>
      <c r="T30" s="126">
        <v>46130</v>
      </c>
      <c r="U30" s="127">
        <v>1</v>
      </c>
      <c r="V30" s="127">
        <f t="shared" si="0"/>
        <v>0</v>
      </c>
      <c r="W30" s="116" t="s">
        <v>60</v>
      </c>
      <c r="X30" s="128"/>
      <c r="Y30" s="116"/>
      <c r="Z30" s="127" t="s">
        <v>700</v>
      </c>
    </row>
    <row r="31" spans="1:26" s="123" customFormat="1" x14ac:dyDescent="0.25">
      <c r="A31" s="116">
        <v>29</v>
      </c>
      <c r="B31" s="57" t="s">
        <v>58</v>
      </c>
      <c r="C31" s="57" t="s">
        <v>696</v>
      </c>
      <c r="D31" s="117">
        <v>46116</v>
      </c>
      <c r="E31" s="57" t="s">
        <v>715</v>
      </c>
      <c r="F31" s="118" t="s">
        <v>447</v>
      </c>
      <c r="G31" s="57" t="s">
        <v>43</v>
      </c>
      <c r="H31" s="57">
        <v>1</v>
      </c>
      <c r="I31" s="125">
        <v>46116</v>
      </c>
      <c r="J31" s="117">
        <v>46142</v>
      </c>
      <c r="K31" s="125">
        <v>46116</v>
      </c>
      <c r="L31" s="121" t="s">
        <v>717</v>
      </c>
      <c r="M31" s="57" t="s">
        <v>43</v>
      </c>
      <c r="N31" s="57">
        <v>1</v>
      </c>
      <c r="O31" s="130">
        <v>46125</v>
      </c>
      <c r="P31" s="122" t="s">
        <v>555</v>
      </c>
      <c r="Q31" s="57" t="s">
        <v>43</v>
      </c>
      <c r="R31" s="57">
        <v>1</v>
      </c>
      <c r="S31" s="54">
        <v>274.05</v>
      </c>
      <c r="T31" s="126">
        <v>46130</v>
      </c>
      <c r="U31" s="127">
        <v>1</v>
      </c>
      <c r="V31" s="127">
        <f t="shared" si="0"/>
        <v>0</v>
      </c>
      <c r="W31" s="116" t="s">
        <v>60</v>
      </c>
      <c r="X31" s="128"/>
      <c r="Y31" s="116"/>
      <c r="Z31" s="127" t="s">
        <v>700</v>
      </c>
    </row>
    <row r="32" spans="1:26" s="123" customFormat="1" x14ac:dyDescent="0.25">
      <c r="A32" s="116">
        <v>30</v>
      </c>
      <c r="B32" s="57" t="s">
        <v>58</v>
      </c>
      <c r="C32" s="57" t="s">
        <v>696</v>
      </c>
      <c r="D32" s="117">
        <v>46116</v>
      </c>
      <c r="E32" s="57" t="s">
        <v>715</v>
      </c>
      <c r="F32" s="118" t="s">
        <v>448</v>
      </c>
      <c r="G32" s="57" t="s">
        <v>43</v>
      </c>
      <c r="H32" s="57">
        <v>1</v>
      </c>
      <c r="I32" s="125">
        <v>46116</v>
      </c>
      <c r="J32" s="117">
        <v>46142</v>
      </c>
      <c r="K32" s="125">
        <v>46116</v>
      </c>
      <c r="L32" s="121" t="s">
        <v>717</v>
      </c>
      <c r="M32" s="57" t="s">
        <v>43</v>
      </c>
      <c r="N32" s="57">
        <v>1</v>
      </c>
      <c r="O32" s="130">
        <v>46125</v>
      </c>
      <c r="P32" s="122" t="s">
        <v>555</v>
      </c>
      <c r="Q32" s="57" t="s">
        <v>43</v>
      </c>
      <c r="R32" s="57">
        <v>1</v>
      </c>
      <c r="S32" s="54">
        <v>3025</v>
      </c>
      <c r="T32" s="126">
        <v>46130</v>
      </c>
      <c r="U32" s="127">
        <v>1</v>
      </c>
      <c r="V32" s="127">
        <f t="shared" si="0"/>
        <v>0</v>
      </c>
      <c r="W32" s="116" t="s">
        <v>60</v>
      </c>
      <c r="X32" s="128"/>
      <c r="Y32" s="116"/>
      <c r="Z32" s="127" t="s">
        <v>700</v>
      </c>
    </row>
    <row r="33" spans="1:26" s="123" customFormat="1" x14ac:dyDescent="0.25">
      <c r="A33" s="116">
        <v>31</v>
      </c>
      <c r="B33" s="57" t="s">
        <v>58</v>
      </c>
      <c r="C33" s="57" t="s">
        <v>730</v>
      </c>
      <c r="D33" s="117">
        <v>46116</v>
      </c>
      <c r="E33" s="57" t="s">
        <v>731</v>
      </c>
      <c r="F33" s="118" t="s">
        <v>329</v>
      </c>
      <c r="G33" s="57" t="s">
        <v>43</v>
      </c>
      <c r="H33" s="57">
        <v>1</v>
      </c>
      <c r="I33" s="125">
        <v>46116</v>
      </c>
      <c r="J33" s="117">
        <v>46119</v>
      </c>
      <c r="K33" s="125">
        <v>46116</v>
      </c>
      <c r="L33" s="121" t="s">
        <v>732</v>
      </c>
      <c r="M33" s="57" t="s">
        <v>43</v>
      </c>
      <c r="N33" s="57">
        <v>1</v>
      </c>
      <c r="O33" s="117">
        <v>46120</v>
      </c>
      <c r="P33" s="122" t="s">
        <v>449</v>
      </c>
      <c r="Q33" s="57" t="s">
        <v>43</v>
      </c>
      <c r="R33" s="57">
        <v>1</v>
      </c>
      <c r="S33" s="54">
        <v>7700</v>
      </c>
      <c r="T33" s="126">
        <v>46114</v>
      </c>
      <c r="U33" s="127">
        <v>1</v>
      </c>
      <c r="V33" s="127">
        <f t="shared" si="0"/>
        <v>0</v>
      </c>
      <c r="W33" s="116" t="s">
        <v>85</v>
      </c>
      <c r="X33" s="128"/>
      <c r="Y33" s="116"/>
      <c r="Z33" s="116" t="s">
        <v>700</v>
      </c>
    </row>
    <row r="34" spans="1:26" s="123" customFormat="1" x14ac:dyDescent="0.25">
      <c r="A34" s="116">
        <v>32</v>
      </c>
      <c r="B34" s="57" t="s">
        <v>58</v>
      </c>
      <c r="C34" s="57" t="s">
        <v>730</v>
      </c>
      <c r="D34" s="117">
        <v>46116</v>
      </c>
      <c r="E34" s="57" t="s">
        <v>731</v>
      </c>
      <c r="F34" s="118" t="s">
        <v>330</v>
      </c>
      <c r="G34" s="57" t="s">
        <v>43</v>
      </c>
      <c r="H34" s="57">
        <v>1</v>
      </c>
      <c r="I34" s="125">
        <v>46116</v>
      </c>
      <c r="J34" s="117">
        <v>46119</v>
      </c>
      <c r="K34" s="125">
        <v>46116</v>
      </c>
      <c r="L34" s="121" t="s">
        <v>732</v>
      </c>
      <c r="M34" s="57" t="s">
        <v>43</v>
      </c>
      <c r="N34" s="57">
        <v>1</v>
      </c>
      <c r="O34" s="117">
        <v>46120</v>
      </c>
      <c r="P34" s="122" t="s">
        <v>449</v>
      </c>
      <c r="Q34" s="57" t="s">
        <v>43</v>
      </c>
      <c r="R34" s="57">
        <v>1</v>
      </c>
      <c r="S34" s="54">
        <v>3300</v>
      </c>
      <c r="T34" s="126">
        <v>46114</v>
      </c>
      <c r="U34" s="127">
        <v>1</v>
      </c>
      <c r="V34" s="127">
        <f t="shared" si="0"/>
        <v>0</v>
      </c>
      <c r="W34" s="116" t="s">
        <v>85</v>
      </c>
      <c r="X34" s="128"/>
      <c r="Y34" s="116"/>
      <c r="Z34" s="116" t="s">
        <v>700</v>
      </c>
    </row>
    <row r="35" spans="1:26" s="123" customFormat="1" x14ac:dyDescent="0.25">
      <c r="A35" s="116">
        <v>33</v>
      </c>
      <c r="B35" s="57" t="s">
        <v>58</v>
      </c>
      <c r="C35" s="57" t="s">
        <v>733</v>
      </c>
      <c r="D35" s="117">
        <v>46116</v>
      </c>
      <c r="E35" s="57" t="s">
        <v>734</v>
      </c>
      <c r="F35" s="118" t="s">
        <v>334</v>
      </c>
      <c r="G35" s="57" t="s">
        <v>43</v>
      </c>
      <c r="H35" s="57">
        <v>4</v>
      </c>
      <c r="I35" s="125">
        <v>46116</v>
      </c>
      <c r="J35" s="117">
        <v>46120</v>
      </c>
      <c r="K35" s="125">
        <v>46116</v>
      </c>
      <c r="L35" s="121" t="s">
        <v>735</v>
      </c>
      <c r="M35" s="57" t="s">
        <v>43</v>
      </c>
      <c r="N35" s="57">
        <v>4</v>
      </c>
      <c r="O35" s="117">
        <v>46120</v>
      </c>
      <c r="P35" s="122" t="s">
        <v>450</v>
      </c>
      <c r="Q35" s="57" t="s">
        <v>43</v>
      </c>
      <c r="R35" s="57">
        <v>4</v>
      </c>
      <c r="S35" s="54">
        <v>13000</v>
      </c>
      <c r="T35" s="126">
        <v>46117</v>
      </c>
      <c r="U35" s="127">
        <v>4</v>
      </c>
      <c r="V35" s="127">
        <f t="shared" si="0"/>
        <v>0</v>
      </c>
      <c r="W35" s="116" t="s">
        <v>133</v>
      </c>
      <c r="X35" s="128"/>
      <c r="Y35" s="116"/>
      <c r="Z35" s="116" t="s">
        <v>700</v>
      </c>
    </row>
    <row r="36" spans="1:26" s="123" customFormat="1" x14ac:dyDescent="0.25">
      <c r="A36" s="116">
        <v>34</v>
      </c>
      <c r="B36" s="57" t="s">
        <v>58</v>
      </c>
      <c r="C36" s="57" t="s">
        <v>733</v>
      </c>
      <c r="D36" s="117">
        <v>46116</v>
      </c>
      <c r="E36" s="57" t="s">
        <v>734</v>
      </c>
      <c r="F36" s="118" t="s">
        <v>336</v>
      </c>
      <c r="G36" s="57" t="s">
        <v>43</v>
      </c>
      <c r="H36" s="57">
        <v>1</v>
      </c>
      <c r="I36" s="125">
        <v>46116</v>
      </c>
      <c r="J36" s="117">
        <v>46120</v>
      </c>
      <c r="K36" s="125">
        <v>46116</v>
      </c>
      <c r="L36" s="121" t="s">
        <v>735</v>
      </c>
      <c r="M36" s="57" t="s">
        <v>43</v>
      </c>
      <c r="N36" s="57">
        <v>1</v>
      </c>
      <c r="O36" s="117">
        <v>46120</v>
      </c>
      <c r="P36" s="122" t="s">
        <v>450</v>
      </c>
      <c r="Q36" s="57" t="s">
        <v>43</v>
      </c>
      <c r="R36" s="57">
        <v>1</v>
      </c>
      <c r="S36" s="54">
        <v>5500</v>
      </c>
      <c r="T36" s="126">
        <v>46117</v>
      </c>
      <c r="U36" s="127">
        <v>1</v>
      </c>
      <c r="V36" s="127">
        <f t="shared" si="0"/>
        <v>0</v>
      </c>
      <c r="W36" s="116" t="s">
        <v>133</v>
      </c>
      <c r="X36" s="128"/>
      <c r="Y36" s="116"/>
      <c r="Z36" s="116" t="s">
        <v>700</v>
      </c>
    </row>
    <row r="37" spans="1:26" s="123" customFormat="1" x14ac:dyDescent="0.25">
      <c r="A37" s="116">
        <v>35</v>
      </c>
      <c r="B37" s="57" t="s">
        <v>58</v>
      </c>
      <c r="C37" s="57" t="s">
        <v>733</v>
      </c>
      <c r="D37" s="117">
        <v>46116</v>
      </c>
      <c r="E37" s="57" t="s">
        <v>734</v>
      </c>
      <c r="F37" s="118" t="s">
        <v>335</v>
      </c>
      <c r="G37" s="57" t="s">
        <v>43</v>
      </c>
      <c r="H37" s="57">
        <v>2</v>
      </c>
      <c r="I37" s="125">
        <v>46116</v>
      </c>
      <c r="J37" s="117">
        <v>46120</v>
      </c>
      <c r="K37" s="125">
        <v>46116</v>
      </c>
      <c r="L37" s="121" t="s">
        <v>735</v>
      </c>
      <c r="M37" s="57" t="s">
        <v>43</v>
      </c>
      <c r="N37" s="57">
        <v>2</v>
      </c>
      <c r="O37" s="117">
        <v>46120</v>
      </c>
      <c r="P37" s="122" t="s">
        <v>450</v>
      </c>
      <c r="Q37" s="57" t="s">
        <v>43</v>
      </c>
      <c r="R37" s="57">
        <v>2</v>
      </c>
      <c r="S37" s="54">
        <v>9000</v>
      </c>
      <c r="T37" s="126">
        <v>46117</v>
      </c>
      <c r="U37" s="127">
        <v>2</v>
      </c>
      <c r="V37" s="127">
        <f t="shared" si="0"/>
        <v>0</v>
      </c>
      <c r="W37" s="116" t="s">
        <v>133</v>
      </c>
      <c r="X37" s="128"/>
      <c r="Y37" s="116"/>
      <c r="Z37" s="116" t="s">
        <v>700</v>
      </c>
    </row>
    <row r="38" spans="1:26" s="123" customFormat="1" x14ac:dyDescent="0.25">
      <c r="A38" s="116">
        <v>36</v>
      </c>
      <c r="B38" s="57" t="s">
        <v>58</v>
      </c>
      <c r="C38" s="57" t="s">
        <v>733</v>
      </c>
      <c r="D38" s="117">
        <v>46116</v>
      </c>
      <c r="E38" s="57" t="s">
        <v>734</v>
      </c>
      <c r="F38" s="118" t="s">
        <v>736</v>
      </c>
      <c r="G38" s="57" t="s">
        <v>43</v>
      </c>
      <c r="H38" s="57">
        <v>1</v>
      </c>
      <c r="I38" s="125">
        <v>46116</v>
      </c>
      <c r="J38" s="117">
        <v>46120</v>
      </c>
      <c r="K38" s="125">
        <v>46116</v>
      </c>
      <c r="L38" s="121" t="s">
        <v>735</v>
      </c>
      <c r="M38" s="57" t="s">
        <v>43</v>
      </c>
      <c r="N38" s="57">
        <v>1</v>
      </c>
      <c r="O38" s="117">
        <v>46120</v>
      </c>
      <c r="P38" s="122" t="s">
        <v>450</v>
      </c>
      <c r="Q38" s="57" t="s">
        <v>43</v>
      </c>
      <c r="R38" s="57">
        <v>1</v>
      </c>
      <c r="S38" s="54">
        <v>8000</v>
      </c>
      <c r="T38" s="126">
        <v>46117</v>
      </c>
      <c r="U38" s="127">
        <v>1</v>
      </c>
      <c r="V38" s="127">
        <f t="shared" si="0"/>
        <v>0</v>
      </c>
      <c r="W38" s="116" t="s">
        <v>133</v>
      </c>
      <c r="X38" s="128"/>
      <c r="Y38" s="116"/>
      <c r="Z38" s="116" t="s">
        <v>700</v>
      </c>
    </row>
    <row r="39" spans="1:26" s="123" customFormat="1" x14ac:dyDescent="0.25">
      <c r="A39" s="116">
        <v>37</v>
      </c>
      <c r="B39" s="57" t="s">
        <v>56</v>
      </c>
      <c r="C39" s="57" t="s">
        <v>737</v>
      </c>
      <c r="D39" s="117">
        <v>46116</v>
      </c>
      <c r="E39" s="57" t="s">
        <v>738</v>
      </c>
      <c r="F39" s="118" t="s">
        <v>739</v>
      </c>
      <c r="G39" s="57" t="s">
        <v>43</v>
      </c>
      <c r="H39" s="57">
        <v>12</v>
      </c>
      <c r="I39" s="125">
        <v>46116</v>
      </c>
      <c r="J39" s="125">
        <v>46117</v>
      </c>
      <c r="K39" s="125">
        <v>46116</v>
      </c>
      <c r="L39" s="121" t="s">
        <v>740</v>
      </c>
      <c r="M39" s="57" t="s">
        <v>43</v>
      </c>
      <c r="N39" s="57">
        <v>12</v>
      </c>
      <c r="O39" s="117"/>
      <c r="P39" s="122"/>
      <c r="Q39" s="57"/>
      <c r="R39" s="57"/>
      <c r="S39" s="54"/>
      <c r="T39" s="126"/>
      <c r="U39" s="127"/>
      <c r="V39" s="127">
        <f t="shared" si="0"/>
        <v>0</v>
      </c>
      <c r="W39" s="116"/>
      <c r="X39" s="128"/>
      <c r="Y39" s="116"/>
      <c r="Z39" s="127"/>
    </row>
    <row r="40" spans="1:26" s="123" customFormat="1" x14ac:dyDescent="0.25">
      <c r="A40" s="116">
        <v>38</v>
      </c>
      <c r="B40" s="57" t="s">
        <v>56</v>
      </c>
      <c r="C40" s="57" t="s">
        <v>737</v>
      </c>
      <c r="D40" s="117">
        <v>46116</v>
      </c>
      <c r="E40" s="57" t="s">
        <v>738</v>
      </c>
      <c r="F40" s="118" t="s">
        <v>741</v>
      </c>
      <c r="G40" s="57" t="s">
        <v>43</v>
      </c>
      <c r="H40" s="57">
        <v>12</v>
      </c>
      <c r="I40" s="125">
        <v>46116</v>
      </c>
      <c r="J40" s="125">
        <v>46117</v>
      </c>
      <c r="K40" s="125">
        <v>46116</v>
      </c>
      <c r="L40" s="121" t="s">
        <v>740</v>
      </c>
      <c r="M40" s="57" t="s">
        <v>43</v>
      </c>
      <c r="N40" s="57">
        <v>12</v>
      </c>
      <c r="O40" s="117"/>
      <c r="P40" s="122"/>
      <c r="Q40" s="57"/>
      <c r="R40" s="57"/>
      <c r="S40" s="54"/>
      <c r="T40" s="126"/>
      <c r="U40" s="127"/>
      <c r="V40" s="127">
        <f t="shared" si="0"/>
        <v>0</v>
      </c>
      <c r="W40" s="116"/>
      <c r="X40" s="128"/>
      <c r="Y40" s="116"/>
      <c r="Z40" s="127"/>
    </row>
    <row r="41" spans="1:26" s="123" customFormat="1" x14ac:dyDescent="0.25">
      <c r="A41" s="116">
        <v>39</v>
      </c>
      <c r="B41" s="57" t="s">
        <v>56</v>
      </c>
      <c r="C41" s="57" t="s">
        <v>737</v>
      </c>
      <c r="D41" s="117">
        <v>46116</v>
      </c>
      <c r="E41" s="57" t="s">
        <v>738</v>
      </c>
      <c r="F41" s="118" t="s">
        <v>742</v>
      </c>
      <c r="G41" s="57" t="s">
        <v>43</v>
      </c>
      <c r="H41" s="57">
        <v>6</v>
      </c>
      <c r="I41" s="125">
        <v>46116</v>
      </c>
      <c r="J41" s="125">
        <v>46117</v>
      </c>
      <c r="K41" s="125">
        <v>46116</v>
      </c>
      <c r="L41" s="121" t="s">
        <v>740</v>
      </c>
      <c r="M41" s="57" t="s">
        <v>43</v>
      </c>
      <c r="N41" s="57">
        <v>6</v>
      </c>
      <c r="O41" s="117"/>
      <c r="P41" s="122"/>
      <c r="Q41" s="57"/>
      <c r="R41" s="57"/>
      <c r="S41" s="54"/>
      <c r="T41" s="126"/>
      <c r="U41" s="127"/>
      <c r="V41" s="127">
        <f t="shared" si="0"/>
        <v>0</v>
      </c>
      <c r="W41" s="116"/>
      <c r="X41" s="128"/>
      <c r="Y41" s="116"/>
      <c r="Z41" s="127"/>
    </row>
    <row r="42" spans="1:26" s="123" customFormat="1" x14ac:dyDescent="0.25">
      <c r="A42" s="116">
        <v>40</v>
      </c>
      <c r="B42" s="57" t="s">
        <v>56</v>
      </c>
      <c r="C42" s="57" t="s">
        <v>737</v>
      </c>
      <c r="D42" s="117">
        <v>46116</v>
      </c>
      <c r="E42" s="57" t="s">
        <v>738</v>
      </c>
      <c r="F42" s="118" t="s">
        <v>743</v>
      </c>
      <c r="G42" s="57" t="s">
        <v>43</v>
      </c>
      <c r="H42" s="57">
        <v>20</v>
      </c>
      <c r="I42" s="125">
        <v>46116</v>
      </c>
      <c r="J42" s="125">
        <v>46117</v>
      </c>
      <c r="K42" s="125">
        <v>46116</v>
      </c>
      <c r="L42" s="121" t="s">
        <v>740</v>
      </c>
      <c r="M42" s="57" t="s">
        <v>43</v>
      </c>
      <c r="N42" s="57">
        <v>20</v>
      </c>
      <c r="O42" s="117"/>
      <c r="P42" s="122"/>
      <c r="Q42" s="57"/>
      <c r="R42" s="57"/>
      <c r="S42" s="54"/>
      <c r="T42" s="126"/>
      <c r="U42" s="127"/>
      <c r="V42" s="127">
        <f t="shared" si="0"/>
        <v>0</v>
      </c>
      <c r="W42" s="116"/>
      <c r="X42" s="128"/>
      <c r="Y42" s="116"/>
      <c r="Z42" s="127"/>
    </row>
    <row r="43" spans="1:26" s="123" customFormat="1" x14ac:dyDescent="0.25">
      <c r="A43" s="116">
        <v>41</v>
      </c>
      <c r="B43" s="57" t="s">
        <v>56</v>
      </c>
      <c r="C43" s="57" t="s">
        <v>737</v>
      </c>
      <c r="D43" s="117">
        <v>46116</v>
      </c>
      <c r="E43" s="57" t="s">
        <v>738</v>
      </c>
      <c r="F43" s="118" t="s">
        <v>744</v>
      </c>
      <c r="G43" s="57" t="s">
        <v>43</v>
      </c>
      <c r="H43" s="57">
        <v>6</v>
      </c>
      <c r="I43" s="125">
        <v>46116</v>
      </c>
      <c r="J43" s="125">
        <v>46117</v>
      </c>
      <c r="K43" s="125">
        <v>46116</v>
      </c>
      <c r="L43" s="121" t="s">
        <v>740</v>
      </c>
      <c r="M43" s="57" t="s">
        <v>43</v>
      </c>
      <c r="N43" s="57">
        <v>6</v>
      </c>
      <c r="O43" s="117"/>
      <c r="P43" s="122"/>
      <c r="Q43" s="57"/>
      <c r="R43" s="57"/>
      <c r="S43" s="54"/>
      <c r="T43" s="126"/>
      <c r="U43" s="127"/>
      <c r="V43" s="127">
        <f t="shared" si="0"/>
        <v>0</v>
      </c>
      <c r="W43" s="116"/>
      <c r="X43" s="128"/>
      <c r="Y43" s="116"/>
      <c r="Z43" s="127"/>
    </row>
    <row r="44" spans="1:26" s="123" customFormat="1" x14ac:dyDescent="0.25">
      <c r="A44" s="116">
        <v>42</v>
      </c>
      <c r="B44" s="57" t="s">
        <v>56</v>
      </c>
      <c r="C44" s="57" t="s">
        <v>737</v>
      </c>
      <c r="D44" s="117">
        <v>46116</v>
      </c>
      <c r="E44" s="57" t="s">
        <v>738</v>
      </c>
      <c r="F44" s="118" t="s">
        <v>745</v>
      </c>
      <c r="G44" s="57" t="s">
        <v>43</v>
      </c>
      <c r="H44" s="57">
        <v>6</v>
      </c>
      <c r="I44" s="125">
        <v>46116</v>
      </c>
      <c r="J44" s="125">
        <v>46117</v>
      </c>
      <c r="K44" s="125">
        <v>46116</v>
      </c>
      <c r="L44" s="121" t="s">
        <v>740</v>
      </c>
      <c r="M44" s="57" t="s">
        <v>43</v>
      </c>
      <c r="N44" s="57">
        <v>6</v>
      </c>
      <c r="O44" s="117"/>
      <c r="P44" s="122"/>
      <c r="Q44" s="57"/>
      <c r="R44" s="57"/>
      <c r="S44" s="54"/>
      <c r="T44" s="126"/>
      <c r="U44" s="127"/>
      <c r="V44" s="127">
        <f t="shared" si="0"/>
        <v>0</v>
      </c>
      <c r="W44" s="116"/>
      <c r="X44" s="128"/>
      <c r="Y44" s="116"/>
      <c r="Z44" s="127"/>
    </row>
    <row r="45" spans="1:26" s="123" customFormat="1" x14ac:dyDescent="0.25">
      <c r="A45" s="116">
        <v>43</v>
      </c>
      <c r="B45" s="57" t="s">
        <v>56</v>
      </c>
      <c r="C45" s="57" t="s">
        <v>737</v>
      </c>
      <c r="D45" s="117">
        <v>46116</v>
      </c>
      <c r="E45" s="57" t="s">
        <v>738</v>
      </c>
      <c r="F45" s="118" t="s">
        <v>746</v>
      </c>
      <c r="G45" s="57" t="s">
        <v>43</v>
      </c>
      <c r="H45" s="57">
        <v>12</v>
      </c>
      <c r="I45" s="125">
        <v>46116</v>
      </c>
      <c r="J45" s="125">
        <v>46117</v>
      </c>
      <c r="K45" s="125">
        <v>46116</v>
      </c>
      <c r="L45" s="121" t="s">
        <v>740</v>
      </c>
      <c r="M45" s="57" t="s">
        <v>43</v>
      </c>
      <c r="N45" s="57">
        <v>12</v>
      </c>
      <c r="O45" s="117"/>
      <c r="P45" s="122"/>
      <c r="Q45" s="57"/>
      <c r="R45" s="57"/>
      <c r="S45" s="54"/>
      <c r="T45" s="126"/>
      <c r="U45" s="127"/>
      <c r="V45" s="127">
        <f t="shared" si="0"/>
        <v>0</v>
      </c>
      <c r="W45" s="116"/>
      <c r="X45" s="128"/>
      <c r="Y45" s="116"/>
      <c r="Z45" s="127"/>
    </row>
    <row r="46" spans="1:26" s="123" customFormat="1" x14ac:dyDescent="0.25">
      <c r="A46" s="116">
        <v>44</v>
      </c>
      <c r="B46" s="57" t="s">
        <v>56</v>
      </c>
      <c r="C46" s="57" t="s">
        <v>737</v>
      </c>
      <c r="D46" s="117">
        <v>46116</v>
      </c>
      <c r="E46" s="57" t="s">
        <v>738</v>
      </c>
      <c r="F46" s="118" t="s">
        <v>747</v>
      </c>
      <c r="G46" s="57" t="s">
        <v>43</v>
      </c>
      <c r="H46" s="57">
        <v>12</v>
      </c>
      <c r="I46" s="125">
        <v>46116</v>
      </c>
      <c r="J46" s="125">
        <v>46117</v>
      </c>
      <c r="K46" s="125">
        <v>46116</v>
      </c>
      <c r="L46" s="121" t="s">
        <v>740</v>
      </c>
      <c r="M46" s="57" t="s">
        <v>43</v>
      </c>
      <c r="N46" s="57">
        <v>12</v>
      </c>
      <c r="O46" s="117"/>
      <c r="P46" s="122"/>
      <c r="Q46" s="57"/>
      <c r="R46" s="57"/>
      <c r="S46" s="54"/>
      <c r="T46" s="126"/>
      <c r="U46" s="127"/>
      <c r="V46" s="127">
        <f t="shared" si="0"/>
        <v>0</v>
      </c>
      <c r="W46" s="116"/>
      <c r="X46" s="128"/>
      <c r="Y46" s="116"/>
      <c r="Z46" s="127"/>
    </row>
    <row r="47" spans="1:26" s="123" customFormat="1" x14ac:dyDescent="0.25">
      <c r="A47" s="116">
        <v>45</v>
      </c>
      <c r="B47" s="57" t="s">
        <v>56</v>
      </c>
      <c r="C47" s="57" t="s">
        <v>737</v>
      </c>
      <c r="D47" s="117">
        <v>46116</v>
      </c>
      <c r="E47" s="57" t="s">
        <v>738</v>
      </c>
      <c r="F47" s="118" t="s">
        <v>748</v>
      </c>
      <c r="G47" s="57" t="s">
        <v>43</v>
      </c>
      <c r="H47" s="57">
        <v>6</v>
      </c>
      <c r="I47" s="125">
        <v>46116</v>
      </c>
      <c r="J47" s="125">
        <v>46117</v>
      </c>
      <c r="K47" s="125">
        <v>46116</v>
      </c>
      <c r="L47" s="121" t="s">
        <v>740</v>
      </c>
      <c r="M47" s="57" t="s">
        <v>43</v>
      </c>
      <c r="N47" s="57">
        <v>6</v>
      </c>
      <c r="O47" s="117"/>
      <c r="P47" s="122"/>
      <c r="Q47" s="57"/>
      <c r="R47" s="57"/>
      <c r="S47" s="54"/>
      <c r="T47" s="126"/>
      <c r="U47" s="127"/>
      <c r="V47" s="127">
        <f t="shared" si="0"/>
        <v>0</v>
      </c>
      <c r="W47" s="116"/>
      <c r="X47" s="128"/>
      <c r="Y47" s="116"/>
      <c r="Z47" s="127"/>
    </row>
    <row r="48" spans="1:26" s="123" customFormat="1" x14ac:dyDescent="0.25">
      <c r="A48" s="116">
        <v>46</v>
      </c>
      <c r="B48" s="57" t="s">
        <v>56</v>
      </c>
      <c r="C48" s="57" t="s">
        <v>737</v>
      </c>
      <c r="D48" s="117">
        <v>46116</v>
      </c>
      <c r="E48" s="57" t="s">
        <v>738</v>
      </c>
      <c r="F48" s="118" t="s">
        <v>749</v>
      </c>
      <c r="G48" s="57" t="s">
        <v>43</v>
      </c>
      <c r="H48" s="57">
        <v>20</v>
      </c>
      <c r="I48" s="125">
        <v>46116</v>
      </c>
      <c r="J48" s="125">
        <v>46117</v>
      </c>
      <c r="K48" s="125">
        <v>46116</v>
      </c>
      <c r="L48" s="121" t="s">
        <v>740</v>
      </c>
      <c r="M48" s="57" t="s">
        <v>43</v>
      </c>
      <c r="N48" s="57">
        <v>20</v>
      </c>
      <c r="O48" s="117"/>
      <c r="P48" s="122"/>
      <c r="Q48" s="57"/>
      <c r="R48" s="57"/>
      <c r="S48" s="54"/>
      <c r="T48" s="126"/>
      <c r="U48" s="127"/>
      <c r="V48" s="127">
        <f t="shared" si="0"/>
        <v>0</v>
      </c>
      <c r="W48" s="116"/>
      <c r="X48" s="128"/>
      <c r="Y48" s="116"/>
      <c r="Z48" s="127"/>
    </row>
    <row r="49" spans="1:26" s="123" customFormat="1" x14ac:dyDescent="0.25">
      <c r="A49" s="116">
        <v>47</v>
      </c>
      <c r="B49" s="57" t="s">
        <v>56</v>
      </c>
      <c r="C49" s="57" t="s">
        <v>230</v>
      </c>
      <c r="D49" s="117">
        <v>46118</v>
      </c>
      <c r="E49" s="57" t="s">
        <v>750</v>
      </c>
      <c r="F49" s="118" t="s">
        <v>357</v>
      </c>
      <c r="G49" s="57" t="s">
        <v>43</v>
      </c>
      <c r="H49" s="57">
        <v>1</v>
      </c>
      <c r="I49" s="117">
        <v>46118</v>
      </c>
      <c r="J49" s="117">
        <v>46121</v>
      </c>
      <c r="K49" s="117">
        <v>46118</v>
      </c>
      <c r="L49" s="121" t="s">
        <v>751</v>
      </c>
      <c r="M49" s="57" t="s">
        <v>43</v>
      </c>
      <c r="N49" s="57">
        <v>1</v>
      </c>
      <c r="O49" s="117">
        <v>46120</v>
      </c>
      <c r="P49" s="122" t="s">
        <v>449</v>
      </c>
      <c r="Q49" s="57" t="s">
        <v>43</v>
      </c>
      <c r="R49" s="57">
        <v>1</v>
      </c>
      <c r="S49" s="54">
        <v>5500</v>
      </c>
      <c r="T49" s="126">
        <v>46119</v>
      </c>
      <c r="U49" s="127">
        <v>1</v>
      </c>
      <c r="V49" s="127">
        <f t="shared" si="0"/>
        <v>0</v>
      </c>
      <c r="W49" s="116" t="s">
        <v>85</v>
      </c>
      <c r="X49" s="128"/>
      <c r="Y49" s="116"/>
      <c r="Z49" s="116" t="s">
        <v>700</v>
      </c>
    </row>
    <row r="50" spans="1:26" s="123" customFormat="1" x14ac:dyDescent="0.25">
      <c r="A50" s="116">
        <v>48</v>
      </c>
      <c r="B50" s="57" t="s">
        <v>56</v>
      </c>
      <c r="C50" s="57" t="s">
        <v>230</v>
      </c>
      <c r="D50" s="117">
        <v>46118</v>
      </c>
      <c r="E50" s="57" t="s">
        <v>750</v>
      </c>
      <c r="F50" s="118" t="s">
        <v>356</v>
      </c>
      <c r="G50" s="57" t="s">
        <v>43</v>
      </c>
      <c r="H50" s="57">
        <v>1</v>
      </c>
      <c r="I50" s="117">
        <v>46118</v>
      </c>
      <c r="J50" s="117">
        <v>46121</v>
      </c>
      <c r="K50" s="117">
        <v>46118</v>
      </c>
      <c r="L50" s="121" t="s">
        <v>751</v>
      </c>
      <c r="M50" s="57" t="s">
        <v>43</v>
      </c>
      <c r="N50" s="57">
        <v>1</v>
      </c>
      <c r="O50" s="117">
        <v>46120</v>
      </c>
      <c r="P50" s="122" t="s">
        <v>449</v>
      </c>
      <c r="Q50" s="57" t="s">
        <v>43</v>
      </c>
      <c r="R50" s="57">
        <v>1</v>
      </c>
      <c r="S50" s="54">
        <v>11500</v>
      </c>
      <c r="T50" s="126">
        <v>46119</v>
      </c>
      <c r="U50" s="127">
        <v>1</v>
      </c>
      <c r="V50" s="127">
        <f t="shared" si="0"/>
        <v>0</v>
      </c>
      <c r="W50" s="116" t="s">
        <v>85</v>
      </c>
      <c r="X50" s="128"/>
      <c r="Y50" s="116"/>
      <c r="Z50" s="116" t="s">
        <v>700</v>
      </c>
    </row>
    <row r="51" spans="1:26" s="123" customFormat="1" x14ac:dyDescent="0.25">
      <c r="A51" s="116">
        <v>49</v>
      </c>
      <c r="B51" s="57" t="s">
        <v>56</v>
      </c>
      <c r="C51" s="57" t="s">
        <v>737</v>
      </c>
      <c r="D51" s="117">
        <v>46118</v>
      </c>
      <c r="E51" s="57" t="s">
        <v>752</v>
      </c>
      <c r="F51" s="118" t="s">
        <v>753</v>
      </c>
      <c r="G51" s="57" t="s">
        <v>43</v>
      </c>
      <c r="H51" s="57">
        <v>18</v>
      </c>
      <c r="I51" s="117">
        <v>46118</v>
      </c>
      <c r="J51" s="125">
        <v>46142</v>
      </c>
      <c r="K51" s="117">
        <v>46118</v>
      </c>
      <c r="L51" s="121" t="s">
        <v>754</v>
      </c>
      <c r="M51" s="57" t="s">
        <v>43</v>
      </c>
      <c r="N51" s="57">
        <v>18</v>
      </c>
      <c r="O51" s="117">
        <v>46122</v>
      </c>
      <c r="P51" s="122" t="s">
        <v>451</v>
      </c>
      <c r="Q51" s="57" t="s">
        <v>43</v>
      </c>
      <c r="R51" s="57">
        <v>18</v>
      </c>
      <c r="S51" s="54">
        <v>1372.17</v>
      </c>
      <c r="T51" s="126">
        <v>46126</v>
      </c>
      <c r="U51" s="127">
        <v>18</v>
      </c>
      <c r="V51" s="127">
        <f t="shared" si="0"/>
        <v>0</v>
      </c>
      <c r="W51" s="116" t="s">
        <v>74</v>
      </c>
      <c r="X51" s="128"/>
      <c r="Y51" s="116"/>
      <c r="Z51" s="127" t="s">
        <v>755</v>
      </c>
    </row>
    <row r="52" spans="1:26" s="123" customFormat="1" x14ac:dyDescent="0.25">
      <c r="A52" s="116">
        <v>50</v>
      </c>
      <c r="B52" s="57" t="s">
        <v>56</v>
      </c>
      <c r="C52" s="57" t="s">
        <v>737</v>
      </c>
      <c r="D52" s="117">
        <v>46118</v>
      </c>
      <c r="E52" s="57" t="s">
        <v>752</v>
      </c>
      <c r="F52" s="118" t="s">
        <v>756</v>
      </c>
      <c r="G52" s="57" t="s">
        <v>43</v>
      </c>
      <c r="H52" s="57">
        <v>18</v>
      </c>
      <c r="I52" s="117">
        <v>46118</v>
      </c>
      <c r="J52" s="125">
        <v>46142</v>
      </c>
      <c r="K52" s="117">
        <v>46118</v>
      </c>
      <c r="L52" s="121" t="s">
        <v>754</v>
      </c>
      <c r="M52" s="57" t="s">
        <v>43</v>
      </c>
      <c r="N52" s="57">
        <v>18</v>
      </c>
      <c r="O52" s="117">
        <v>46122</v>
      </c>
      <c r="P52" s="122" t="s">
        <v>451</v>
      </c>
      <c r="Q52" s="57" t="s">
        <v>43</v>
      </c>
      <c r="R52" s="57">
        <v>18</v>
      </c>
      <c r="S52" s="54">
        <v>2698.76</v>
      </c>
      <c r="T52" s="126">
        <v>46126</v>
      </c>
      <c r="U52" s="127">
        <v>18</v>
      </c>
      <c r="V52" s="127">
        <f t="shared" si="0"/>
        <v>0</v>
      </c>
      <c r="W52" s="116" t="s">
        <v>74</v>
      </c>
      <c r="X52" s="128"/>
      <c r="Y52" s="116"/>
      <c r="Z52" s="127" t="s">
        <v>755</v>
      </c>
    </row>
    <row r="53" spans="1:26" s="123" customFormat="1" x14ac:dyDescent="0.25">
      <c r="A53" s="116">
        <v>51</v>
      </c>
      <c r="B53" s="57" t="s">
        <v>56</v>
      </c>
      <c r="C53" s="57" t="s">
        <v>737</v>
      </c>
      <c r="D53" s="117">
        <v>46118</v>
      </c>
      <c r="E53" s="57" t="s">
        <v>752</v>
      </c>
      <c r="F53" s="118" t="s">
        <v>452</v>
      </c>
      <c r="G53" s="57" t="s">
        <v>43</v>
      </c>
      <c r="H53" s="57">
        <v>30</v>
      </c>
      <c r="I53" s="117">
        <v>46118</v>
      </c>
      <c r="J53" s="125">
        <v>46142</v>
      </c>
      <c r="K53" s="117">
        <v>46118</v>
      </c>
      <c r="L53" s="121" t="s">
        <v>754</v>
      </c>
      <c r="M53" s="57" t="s">
        <v>43</v>
      </c>
      <c r="N53" s="57">
        <v>30</v>
      </c>
      <c r="O53" s="117">
        <v>46122</v>
      </c>
      <c r="P53" s="122" t="s">
        <v>451</v>
      </c>
      <c r="Q53" s="57" t="s">
        <v>43</v>
      </c>
      <c r="R53" s="57">
        <v>30</v>
      </c>
      <c r="S53" s="54">
        <v>2698.76</v>
      </c>
      <c r="T53" s="126">
        <v>46126</v>
      </c>
      <c r="U53" s="127">
        <v>30</v>
      </c>
      <c r="V53" s="127">
        <f t="shared" si="0"/>
        <v>0</v>
      </c>
      <c r="W53" s="116" t="s">
        <v>74</v>
      </c>
      <c r="X53" s="128"/>
      <c r="Y53" s="116"/>
      <c r="Z53" s="127" t="s">
        <v>755</v>
      </c>
    </row>
    <row r="54" spans="1:26" s="123" customFormat="1" x14ac:dyDescent="0.25">
      <c r="A54" s="116">
        <v>52</v>
      </c>
      <c r="B54" s="57" t="s">
        <v>56</v>
      </c>
      <c r="C54" s="57" t="s">
        <v>737</v>
      </c>
      <c r="D54" s="117">
        <v>46118</v>
      </c>
      <c r="E54" s="57" t="s">
        <v>752</v>
      </c>
      <c r="F54" s="118" t="s">
        <v>453</v>
      </c>
      <c r="G54" s="57" t="s">
        <v>43</v>
      </c>
      <c r="H54" s="57">
        <v>9</v>
      </c>
      <c r="I54" s="117">
        <v>46118</v>
      </c>
      <c r="J54" s="125">
        <v>46142</v>
      </c>
      <c r="K54" s="117">
        <v>46118</v>
      </c>
      <c r="L54" s="121" t="s">
        <v>754</v>
      </c>
      <c r="M54" s="57" t="s">
        <v>43</v>
      </c>
      <c r="N54" s="57">
        <v>9</v>
      </c>
      <c r="O54" s="117">
        <v>46122</v>
      </c>
      <c r="P54" s="122" t="s">
        <v>451</v>
      </c>
      <c r="Q54" s="57" t="s">
        <v>43</v>
      </c>
      <c r="R54" s="57">
        <v>9</v>
      </c>
      <c r="S54" s="54">
        <v>519.92999999999995</v>
      </c>
      <c r="T54" s="126">
        <v>46126</v>
      </c>
      <c r="U54" s="127">
        <v>9</v>
      </c>
      <c r="V54" s="127">
        <f t="shared" si="0"/>
        <v>0</v>
      </c>
      <c r="W54" s="116" t="s">
        <v>74</v>
      </c>
      <c r="X54" s="128"/>
      <c r="Y54" s="116"/>
      <c r="Z54" s="127" t="s">
        <v>755</v>
      </c>
    </row>
    <row r="55" spans="1:26" s="123" customFormat="1" x14ac:dyDescent="0.25">
      <c r="A55" s="116">
        <v>53</v>
      </c>
      <c r="B55" s="57" t="s">
        <v>56</v>
      </c>
      <c r="C55" s="57" t="s">
        <v>696</v>
      </c>
      <c r="D55" s="117">
        <v>46119</v>
      </c>
      <c r="E55" s="57" t="s">
        <v>757</v>
      </c>
      <c r="F55" s="118" t="s">
        <v>454</v>
      </c>
      <c r="G55" s="57" t="s">
        <v>43</v>
      </c>
      <c r="H55" s="57">
        <v>50</v>
      </c>
      <c r="I55" s="117">
        <v>46119</v>
      </c>
      <c r="J55" s="117">
        <v>46122</v>
      </c>
      <c r="K55" s="117">
        <v>46119</v>
      </c>
      <c r="L55" s="121" t="s">
        <v>758</v>
      </c>
      <c r="M55" s="57" t="s">
        <v>43</v>
      </c>
      <c r="N55" s="57">
        <v>50</v>
      </c>
      <c r="O55" s="117">
        <v>46128</v>
      </c>
      <c r="P55" s="122" t="s">
        <v>543</v>
      </c>
      <c r="Q55" s="57" t="s">
        <v>43</v>
      </c>
      <c r="R55" s="57">
        <v>50</v>
      </c>
      <c r="S55" s="54">
        <v>1300</v>
      </c>
      <c r="T55" s="126">
        <v>46130</v>
      </c>
      <c r="U55" s="127">
        <v>25</v>
      </c>
      <c r="V55" s="127">
        <f t="shared" si="0"/>
        <v>25</v>
      </c>
      <c r="W55" s="116" t="s">
        <v>45</v>
      </c>
      <c r="X55" s="128"/>
      <c r="Y55" s="116"/>
      <c r="Z55" s="116" t="s">
        <v>759</v>
      </c>
    </row>
    <row r="56" spans="1:26" s="123" customFormat="1" x14ac:dyDescent="0.25">
      <c r="A56" s="116">
        <v>54</v>
      </c>
      <c r="B56" s="116" t="s">
        <v>760</v>
      </c>
      <c r="C56" s="57" t="s">
        <v>696</v>
      </c>
      <c r="D56" s="117">
        <v>46119</v>
      </c>
      <c r="E56" s="57" t="s">
        <v>761</v>
      </c>
      <c r="F56" s="118" t="s">
        <v>762</v>
      </c>
      <c r="G56" s="57" t="s">
        <v>43</v>
      </c>
      <c r="H56" s="57">
        <v>2</v>
      </c>
      <c r="I56" s="117">
        <v>46119</v>
      </c>
      <c r="J56" s="117">
        <v>46132</v>
      </c>
      <c r="K56" s="117">
        <v>46119</v>
      </c>
      <c r="L56" s="121" t="s">
        <v>763</v>
      </c>
      <c r="M56" s="57" t="s">
        <v>43</v>
      </c>
      <c r="N56" s="57">
        <v>2</v>
      </c>
      <c r="O56" s="117"/>
      <c r="P56" s="122"/>
      <c r="Q56" s="57"/>
      <c r="R56" s="57"/>
      <c r="S56" s="54"/>
      <c r="T56" s="126"/>
      <c r="U56" s="127"/>
      <c r="V56" s="127">
        <f t="shared" si="0"/>
        <v>0</v>
      </c>
      <c r="W56" s="116"/>
      <c r="X56" s="128"/>
      <c r="Y56" s="116"/>
      <c r="Z56" s="127"/>
    </row>
    <row r="57" spans="1:26" s="123" customFormat="1" x14ac:dyDescent="0.25">
      <c r="A57" s="116">
        <v>55</v>
      </c>
      <c r="B57" s="116" t="s">
        <v>760</v>
      </c>
      <c r="C57" s="57" t="s">
        <v>696</v>
      </c>
      <c r="D57" s="117">
        <v>46119</v>
      </c>
      <c r="E57" s="57" t="s">
        <v>761</v>
      </c>
      <c r="F57" s="118" t="s">
        <v>764</v>
      </c>
      <c r="G57" s="57" t="s">
        <v>43</v>
      </c>
      <c r="H57" s="57">
        <v>4</v>
      </c>
      <c r="I57" s="117">
        <v>46119</v>
      </c>
      <c r="J57" s="117">
        <v>46132</v>
      </c>
      <c r="K57" s="117">
        <v>46119</v>
      </c>
      <c r="L57" s="121" t="s">
        <v>763</v>
      </c>
      <c r="M57" s="57" t="s">
        <v>43</v>
      </c>
      <c r="N57" s="57">
        <v>4</v>
      </c>
      <c r="O57" s="117"/>
      <c r="P57" s="122"/>
      <c r="Q57" s="57"/>
      <c r="R57" s="57"/>
      <c r="S57" s="54"/>
      <c r="T57" s="126"/>
      <c r="U57" s="127"/>
      <c r="V57" s="127">
        <f t="shared" si="0"/>
        <v>0</v>
      </c>
      <c r="W57" s="116"/>
      <c r="X57" s="128"/>
      <c r="Y57" s="116"/>
      <c r="Z57" s="127"/>
    </row>
    <row r="58" spans="1:26" s="123" customFormat="1" x14ac:dyDescent="0.25">
      <c r="A58" s="116">
        <v>56</v>
      </c>
      <c r="B58" s="57" t="s">
        <v>56</v>
      </c>
      <c r="C58" s="57" t="s">
        <v>696</v>
      </c>
      <c r="D58" s="117">
        <v>46120</v>
      </c>
      <c r="E58" s="57" t="s">
        <v>765</v>
      </c>
      <c r="F58" s="118" t="s">
        <v>766</v>
      </c>
      <c r="G58" s="57" t="s">
        <v>43</v>
      </c>
      <c r="H58" s="57">
        <v>2</v>
      </c>
      <c r="I58" s="117">
        <v>46120</v>
      </c>
      <c r="J58" s="117">
        <v>46126</v>
      </c>
      <c r="K58" s="117">
        <v>46120</v>
      </c>
      <c r="L58" s="121" t="s">
        <v>767</v>
      </c>
      <c r="M58" s="57" t="s">
        <v>43</v>
      </c>
      <c r="N58" s="57">
        <v>2</v>
      </c>
      <c r="O58" s="117"/>
      <c r="P58" s="122"/>
      <c r="Q58" s="57"/>
      <c r="R58" s="57"/>
      <c r="S58" s="54"/>
      <c r="T58" s="126"/>
      <c r="U58" s="127"/>
      <c r="V58" s="127">
        <f t="shared" si="0"/>
        <v>0</v>
      </c>
      <c r="W58" s="116"/>
      <c r="X58" s="128"/>
      <c r="Y58" s="116"/>
      <c r="Z58" s="127"/>
    </row>
    <row r="59" spans="1:26" s="123" customFormat="1" x14ac:dyDescent="0.25">
      <c r="A59" s="116">
        <v>57</v>
      </c>
      <c r="B59" s="57" t="s">
        <v>56</v>
      </c>
      <c r="C59" s="57" t="s">
        <v>696</v>
      </c>
      <c r="D59" s="117">
        <v>46120</v>
      </c>
      <c r="E59" s="57" t="s">
        <v>765</v>
      </c>
      <c r="F59" s="118" t="s">
        <v>556</v>
      </c>
      <c r="G59" s="57" t="s">
        <v>43</v>
      </c>
      <c r="H59" s="57">
        <v>1</v>
      </c>
      <c r="I59" s="117">
        <v>46120</v>
      </c>
      <c r="J59" s="117">
        <v>46126</v>
      </c>
      <c r="K59" s="117">
        <v>46120</v>
      </c>
      <c r="L59" s="121" t="s">
        <v>767</v>
      </c>
      <c r="M59" s="57" t="s">
        <v>43</v>
      </c>
      <c r="N59" s="57">
        <v>1</v>
      </c>
      <c r="O59" s="130">
        <v>46125</v>
      </c>
      <c r="P59" s="122" t="s">
        <v>555</v>
      </c>
      <c r="Q59" s="57" t="s">
        <v>43</v>
      </c>
      <c r="R59" s="57">
        <v>1</v>
      </c>
      <c r="S59" s="54">
        <v>20825</v>
      </c>
      <c r="T59" s="126">
        <v>46130</v>
      </c>
      <c r="U59" s="127">
        <v>1</v>
      </c>
      <c r="V59" s="127">
        <f t="shared" si="0"/>
        <v>0</v>
      </c>
      <c r="W59" s="116" t="s">
        <v>60</v>
      </c>
      <c r="X59" s="128"/>
      <c r="Y59" s="116"/>
      <c r="Z59" s="127"/>
    </row>
    <row r="60" spans="1:26" s="123" customFormat="1" x14ac:dyDescent="0.25">
      <c r="A60" s="116">
        <v>58</v>
      </c>
      <c r="B60" s="57" t="s">
        <v>56</v>
      </c>
      <c r="C60" s="57" t="s">
        <v>696</v>
      </c>
      <c r="D60" s="117">
        <v>46120</v>
      </c>
      <c r="E60" s="57" t="s">
        <v>765</v>
      </c>
      <c r="F60" s="118" t="s">
        <v>768</v>
      </c>
      <c r="G60" s="57" t="s">
        <v>43</v>
      </c>
      <c r="H60" s="57">
        <v>1</v>
      </c>
      <c r="I60" s="117">
        <v>46120</v>
      </c>
      <c r="J60" s="117">
        <v>46126</v>
      </c>
      <c r="K60" s="117">
        <v>46120</v>
      </c>
      <c r="L60" s="121" t="s">
        <v>767</v>
      </c>
      <c r="M60" s="57" t="s">
        <v>43</v>
      </c>
      <c r="N60" s="57">
        <v>1</v>
      </c>
      <c r="O60" s="130">
        <v>46125</v>
      </c>
      <c r="P60" s="122" t="s">
        <v>555</v>
      </c>
      <c r="Q60" s="57" t="s">
        <v>43</v>
      </c>
      <c r="R60" s="57">
        <v>1</v>
      </c>
      <c r="S60" s="54">
        <v>22455</v>
      </c>
      <c r="T60" s="126">
        <v>46130</v>
      </c>
      <c r="U60" s="127">
        <v>1</v>
      </c>
      <c r="V60" s="127">
        <f t="shared" si="0"/>
        <v>0</v>
      </c>
      <c r="W60" s="116" t="s">
        <v>60</v>
      </c>
      <c r="X60" s="128"/>
      <c r="Y60" s="116"/>
      <c r="Z60" s="127"/>
    </row>
    <row r="61" spans="1:26" s="123" customFormat="1" x14ac:dyDescent="0.25">
      <c r="A61" s="116">
        <v>59</v>
      </c>
      <c r="B61" s="57" t="s">
        <v>56</v>
      </c>
      <c r="C61" s="57" t="s">
        <v>696</v>
      </c>
      <c r="D61" s="117">
        <v>46120</v>
      </c>
      <c r="E61" s="57" t="s">
        <v>765</v>
      </c>
      <c r="F61" s="118" t="s">
        <v>247</v>
      </c>
      <c r="G61" s="57" t="s">
        <v>43</v>
      </c>
      <c r="H61" s="57">
        <v>15</v>
      </c>
      <c r="I61" s="117">
        <v>46120</v>
      </c>
      <c r="J61" s="117">
        <v>46126</v>
      </c>
      <c r="K61" s="117">
        <v>46120</v>
      </c>
      <c r="L61" s="121" t="s">
        <v>767</v>
      </c>
      <c r="M61" s="57" t="s">
        <v>43</v>
      </c>
      <c r="N61" s="57">
        <v>15</v>
      </c>
      <c r="O61" s="117">
        <v>46123</v>
      </c>
      <c r="P61" s="122" t="s">
        <v>444</v>
      </c>
      <c r="Q61" s="57" t="s">
        <v>43</v>
      </c>
      <c r="R61" s="57">
        <v>20</v>
      </c>
      <c r="S61" s="54">
        <v>150</v>
      </c>
      <c r="T61" s="126">
        <v>46130</v>
      </c>
      <c r="U61" s="127">
        <v>20</v>
      </c>
      <c r="V61" s="127">
        <f t="shared" si="0"/>
        <v>0</v>
      </c>
      <c r="W61" s="116" t="s">
        <v>45</v>
      </c>
      <c r="X61" s="128"/>
      <c r="Y61" s="116"/>
      <c r="Z61" s="127"/>
    </row>
    <row r="62" spans="1:26" s="123" customFormat="1" x14ac:dyDescent="0.25">
      <c r="A62" s="116">
        <v>60</v>
      </c>
      <c r="B62" s="57" t="s">
        <v>56</v>
      </c>
      <c r="C62" s="57" t="s">
        <v>696</v>
      </c>
      <c r="D62" s="117">
        <v>46120</v>
      </c>
      <c r="E62" s="57" t="s">
        <v>765</v>
      </c>
      <c r="F62" s="118" t="s">
        <v>455</v>
      </c>
      <c r="G62" s="57" t="s">
        <v>53</v>
      </c>
      <c r="H62" s="57">
        <v>5</v>
      </c>
      <c r="I62" s="117">
        <v>46120</v>
      </c>
      <c r="J62" s="117">
        <v>46126</v>
      </c>
      <c r="K62" s="117">
        <v>46120</v>
      </c>
      <c r="L62" s="121" t="s">
        <v>767</v>
      </c>
      <c r="M62" s="57" t="s">
        <v>53</v>
      </c>
      <c r="N62" s="57">
        <v>5</v>
      </c>
      <c r="O62" s="117">
        <v>46123</v>
      </c>
      <c r="P62" s="122" t="s">
        <v>444</v>
      </c>
      <c r="Q62" s="57" t="s">
        <v>43</v>
      </c>
      <c r="R62" s="57">
        <v>5</v>
      </c>
      <c r="S62" s="54">
        <v>300</v>
      </c>
      <c r="T62" s="126">
        <v>46130</v>
      </c>
      <c r="U62" s="127">
        <v>5</v>
      </c>
      <c r="V62" s="127">
        <f t="shared" si="0"/>
        <v>0</v>
      </c>
      <c r="W62" s="116" t="s">
        <v>45</v>
      </c>
      <c r="X62" s="128"/>
      <c r="Y62" s="116"/>
      <c r="Z62" s="127"/>
    </row>
    <row r="63" spans="1:26" s="123" customFormat="1" x14ac:dyDescent="0.25">
      <c r="A63" s="116">
        <v>61</v>
      </c>
      <c r="B63" s="57" t="s">
        <v>56</v>
      </c>
      <c r="C63" s="57" t="s">
        <v>696</v>
      </c>
      <c r="D63" s="117">
        <v>46120</v>
      </c>
      <c r="E63" s="57" t="s">
        <v>765</v>
      </c>
      <c r="F63" s="118" t="s">
        <v>769</v>
      </c>
      <c r="G63" s="57" t="s">
        <v>43</v>
      </c>
      <c r="H63" s="57">
        <v>2</v>
      </c>
      <c r="I63" s="117">
        <v>46120</v>
      </c>
      <c r="J63" s="117">
        <v>46126</v>
      </c>
      <c r="K63" s="117">
        <v>46120</v>
      </c>
      <c r="L63" s="121" t="s">
        <v>767</v>
      </c>
      <c r="M63" s="57" t="s">
        <v>43</v>
      </c>
      <c r="N63" s="57">
        <v>2</v>
      </c>
      <c r="O63" s="117">
        <v>46128</v>
      </c>
      <c r="P63" s="122" t="s">
        <v>723</v>
      </c>
      <c r="Q63" s="57" t="s">
        <v>43</v>
      </c>
      <c r="R63" s="57">
        <v>2</v>
      </c>
      <c r="S63" s="54">
        <v>1343</v>
      </c>
      <c r="T63" s="126"/>
      <c r="U63" s="127"/>
      <c r="V63" s="127">
        <f t="shared" si="0"/>
        <v>2</v>
      </c>
      <c r="W63" s="116" t="s">
        <v>724</v>
      </c>
      <c r="X63" s="128"/>
      <c r="Y63" s="116"/>
      <c r="Z63" s="127"/>
    </row>
    <row r="64" spans="1:26" s="123" customFormat="1" x14ac:dyDescent="0.25">
      <c r="A64" s="116">
        <v>62</v>
      </c>
      <c r="B64" s="57" t="s">
        <v>56</v>
      </c>
      <c r="C64" s="57" t="s">
        <v>696</v>
      </c>
      <c r="D64" s="117">
        <v>46120</v>
      </c>
      <c r="E64" s="57" t="s">
        <v>765</v>
      </c>
      <c r="F64" s="118" t="s">
        <v>770</v>
      </c>
      <c r="G64" s="57" t="s">
        <v>43</v>
      </c>
      <c r="H64" s="57">
        <v>4</v>
      </c>
      <c r="I64" s="117">
        <v>46120</v>
      </c>
      <c r="J64" s="117">
        <v>46126</v>
      </c>
      <c r="K64" s="117">
        <v>46120</v>
      </c>
      <c r="L64" s="121" t="s">
        <v>767</v>
      </c>
      <c r="M64" s="57" t="s">
        <v>43</v>
      </c>
      <c r="N64" s="57">
        <v>4</v>
      </c>
      <c r="O64" s="117">
        <v>46128</v>
      </c>
      <c r="P64" s="122" t="s">
        <v>723</v>
      </c>
      <c r="Q64" s="57" t="s">
        <v>43</v>
      </c>
      <c r="R64" s="57">
        <v>4</v>
      </c>
      <c r="S64" s="54">
        <v>892.5</v>
      </c>
      <c r="T64" s="126"/>
      <c r="U64" s="127"/>
      <c r="V64" s="127">
        <f t="shared" si="0"/>
        <v>4</v>
      </c>
      <c r="W64" s="116" t="s">
        <v>724</v>
      </c>
      <c r="X64" s="128"/>
      <c r="Y64" s="116"/>
      <c r="Z64" s="127"/>
    </row>
    <row r="65" spans="1:26" s="123" customFormat="1" x14ac:dyDescent="0.25">
      <c r="A65" s="116">
        <v>63</v>
      </c>
      <c r="B65" s="57" t="s">
        <v>56</v>
      </c>
      <c r="C65" s="57" t="s">
        <v>696</v>
      </c>
      <c r="D65" s="117">
        <v>46120</v>
      </c>
      <c r="E65" s="57" t="s">
        <v>765</v>
      </c>
      <c r="F65" s="118" t="s">
        <v>771</v>
      </c>
      <c r="G65" s="57" t="s">
        <v>43</v>
      </c>
      <c r="H65" s="57">
        <v>4</v>
      </c>
      <c r="I65" s="117">
        <v>46120</v>
      </c>
      <c r="J65" s="117">
        <v>46126</v>
      </c>
      <c r="K65" s="117">
        <v>46120</v>
      </c>
      <c r="L65" s="121" t="s">
        <v>767</v>
      </c>
      <c r="M65" s="57" t="s">
        <v>43</v>
      </c>
      <c r="N65" s="57">
        <v>4</v>
      </c>
      <c r="O65" s="117">
        <v>46128</v>
      </c>
      <c r="P65" s="122" t="s">
        <v>723</v>
      </c>
      <c r="Q65" s="57" t="s">
        <v>43</v>
      </c>
      <c r="R65" s="57">
        <v>4</v>
      </c>
      <c r="S65" s="54">
        <v>1598</v>
      </c>
      <c r="T65" s="126"/>
      <c r="U65" s="127"/>
      <c r="V65" s="127">
        <f t="shared" si="0"/>
        <v>4</v>
      </c>
      <c r="W65" s="116" t="s">
        <v>724</v>
      </c>
      <c r="X65" s="128"/>
      <c r="Y65" s="116"/>
      <c r="Z65" s="127"/>
    </row>
    <row r="66" spans="1:26" s="123" customFormat="1" x14ac:dyDescent="0.25">
      <c r="A66" s="116">
        <v>64</v>
      </c>
      <c r="B66" s="57" t="s">
        <v>56</v>
      </c>
      <c r="C66" s="57" t="s">
        <v>696</v>
      </c>
      <c r="D66" s="117">
        <v>46120</v>
      </c>
      <c r="E66" s="57" t="s">
        <v>772</v>
      </c>
      <c r="F66" s="118" t="s">
        <v>151</v>
      </c>
      <c r="G66" s="57" t="s">
        <v>43</v>
      </c>
      <c r="H66" s="57">
        <v>150</v>
      </c>
      <c r="I66" s="117">
        <v>46120</v>
      </c>
      <c r="J66" s="117">
        <v>46127</v>
      </c>
      <c r="K66" s="117">
        <v>46120</v>
      </c>
      <c r="L66" s="121" t="s">
        <v>773</v>
      </c>
      <c r="M66" s="57" t="s">
        <v>43</v>
      </c>
      <c r="N66" s="57">
        <v>150</v>
      </c>
      <c r="O66" s="117">
        <v>46125</v>
      </c>
      <c r="P66" s="122" t="s">
        <v>531</v>
      </c>
      <c r="Q66" s="57" t="s">
        <v>43</v>
      </c>
      <c r="R66" s="57">
        <v>150</v>
      </c>
      <c r="S66" s="54">
        <v>34.53</v>
      </c>
      <c r="T66" s="126">
        <v>46130</v>
      </c>
      <c r="U66" s="127">
        <v>150</v>
      </c>
      <c r="V66" s="127">
        <f t="shared" si="0"/>
        <v>0</v>
      </c>
      <c r="W66" s="116" t="s">
        <v>705</v>
      </c>
      <c r="X66" s="128"/>
      <c r="Y66" s="116"/>
      <c r="Z66" s="116" t="s">
        <v>759</v>
      </c>
    </row>
    <row r="67" spans="1:26" s="123" customFormat="1" x14ac:dyDescent="0.25">
      <c r="A67" s="116">
        <v>65</v>
      </c>
      <c r="B67" s="57" t="s">
        <v>56</v>
      </c>
      <c r="C67" s="57" t="s">
        <v>696</v>
      </c>
      <c r="D67" s="117">
        <v>46120</v>
      </c>
      <c r="E67" s="57" t="s">
        <v>772</v>
      </c>
      <c r="F67" s="118" t="s">
        <v>153</v>
      </c>
      <c r="G67" s="57" t="s">
        <v>43</v>
      </c>
      <c r="H67" s="57">
        <v>25</v>
      </c>
      <c r="I67" s="117">
        <v>46120</v>
      </c>
      <c r="J67" s="117">
        <v>46127</v>
      </c>
      <c r="K67" s="117">
        <v>46120</v>
      </c>
      <c r="L67" s="121" t="s">
        <v>773</v>
      </c>
      <c r="M67" s="57" t="s">
        <v>43</v>
      </c>
      <c r="N67" s="57">
        <v>25</v>
      </c>
      <c r="O67" s="117">
        <v>46125</v>
      </c>
      <c r="P67" s="122" t="s">
        <v>531</v>
      </c>
      <c r="Q67" s="57" t="s">
        <v>43</v>
      </c>
      <c r="R67" s="57">
        <v>25</v>
      </c>
      <c r="S67" s="54">
        <v>34.53</v>
      </c>
      <c r="T67" s="126">
        <v>46130</v>
      </c>
      <c r="U67" s="127">
        <v>25</v>
      </c>
      <c r="V67" s="127">
        <f t="shared" si="0"/>
        <v>0</v>
      </c>
      <c r="W67" s="116" t="s">
        <v>705</v>
      </c>
      <c r="X67" s="128"/>
      <c r="Y67" s="116"/>
      <c r="Z67" s="116" t="s">
        <v>759</v>
      </c>
    </row>
    <row r="68" spans="1:26" s="123" customFormat="1" x14ac:dyDescent="0.25">
      <c r="A68" s="116">
        <v>66</v>
      </c>
      <c r="B68" s="57" t="s">
        <v>56</v>
      </c>
      <c r="C68" s="57" t="s">
        <v>696</v>
      </c>
      <c r="D68" s="117">
        <v>46120</v>
      </c>
      <c r="E68" s="57" t="s">
        <v>772</v>
      </c>
      <c r="F68" s="118" t="s">
        <v>251</v>
      </c>
      <c r="G68" s="57" t="s">
        <v>43</v>
      </c>
      <c r="H68" s="57">
        <v>200</v>
      </c>
      <c r="I68" s="117">
        <v>46120</v>
      </c>
      <c r="J68" s="117">
        <v>46127</v>
      </c>
      <c r="K68" s="117">
        <v>46120</v>
      </c>
      <c r="L68" s="121" t="s">
        <v>773</v>
      </c>
      <c r="M68" s="57" t="s">
        <v>43</v>
      </c>
      <c r="N68" s="57">
        <v>200</v>
      </c>
      <c r="O68" s="117">
        <v>46125</v>
      </c>
      <c r="P68" s="122" t="s">
        <v>531</v>
      </c>
      <c r="Q68" s="57" t="s">
        <v>43</v>
      </c>
      <c r="R68" s="57">
        <v>200</v>
      </c>
      <c r="S68" s="54">
        <v>6.99</v>
      </c>
      <c r="T68" s="126">
        <v>46130</v>
      </c>
      <c r="U68" s="127">
        <v>200</v>
      </c>
      <c r="V68" s="127">
        <f t="shared" si="0"/>
        <v>0</v>
      </c>
      <c r="W68" s="116" t="s">
        <v>705</v>
      </c>
      <c r="X68" s="128"/>
      <c r="Y68" s="116"/>
      <c r="Z68" s="116" t="s">
        <v>759</v>
      </c>
    </row>
    <row r="69" spans="1:26" s="123" customFormat="1" x14ac:dyDescent="0.25">
      <c r="A69" s="116">
        <v>67</v>
      </c>
      <c r="B69" s="57" t="s">
        <v>56</v>
      </c>
      <c r="C69" s="57" t="s">
        <v>696</v>
      </c>
      <c r="D69" s="117">
        <v>46120</v>
      </c>
      <c r="E69" s="57" t="s">
        <v>772</v>
      </c>
      <c r="F69" s="118" t="s">
        <v>456</v>
      </c>
      <c r="G69" s="57" t="s">
        <v>43</v>
      </c>
      <c r="H69" s="57">
        <v>50</v>
      </c>
      <c r="I69" s="117">
        <v>46120</v>
      </c>
      <c r="J69" s="117">
        <v>46127</v>
      </c>
      <c r="K69" s="117">
        <v>46120</v>
      </c>
      <c r="L69" s="121" t="s">
        <v>773</v>
      </c>
      <c r="M69" s="57" t="s">
        <v>43</v>
      </c>
      <c r="N69" s="57">
        <v>50</v>
      </c>
      <c r="O69" s="117">
        <v>46125</v>
      </c>
      <c r="P69" s="122" t="s">
        <v>531</v>
      </c>
      <c r="Q69" s="57" t="s">
        <v>43</v>
      </c>
      <c r="R69" s="57">
        <v>50</v>
      </c>
      <c r="S69" s="54">
        <v>34.53</v>
      </c>
      <c r="T69" s="126">
        <v>46130</v>
      </c>
      <c r="U69" s="127">
        <v>50</v>
      </c>
      <c r="V69" s="127">
        <f t="shared" si="0"/>
        <v>0</v>
      </c>
      <c r="W69" s="116" t="s">
        <v>705</v>
      </c>
      <c r="X69" s="128"/>
      <c r="Y69" s="116"/>
      <c r="Z69" s="116" t="s">
        <v>759</v>
      </c>
    </row>
    <row r="70" spans="1:26" s="123" customFormat="1" x14ac:dyDescent="0.25">
      <c r="A70" s="116">
        <v>68</v>
      </c>
      <c r="B70" s="57" t="s">
        <v>56</v>
      </c>
      <c r="C70" s="57" t="s">
        <v>696</v>
      </c>
      <c r="D70" s="117">
        <v>46120</v>
      </c>
      <c r="E70" s="57" t="s">
        <v>772</v>
      </c>
      <c r="F70" s="118" t="s">
        <v>188</v>
      </c>
      <c r="G70" s="57" t="s">
        <v>43</v>
      </c>
      <c r="H70" s="57">
        <v>500</v>
      </c>
      <c r="I70" s="117">
        <v>46120</v>
      </c>
      <c r="J70" s="117">
        <v>46127</v>
      </c>
      <c r="K70" s="117">
        <v>46120</v>
      </c>
      <c r="L70" s="121" t="s">
        <v>773</v>
      </c>
      <c r="M70" s="57" t="s">
        <v>43</v>
      </c>
      <c r="N70" s="57">
        <v>500</v>
      </c>
      <c r="O70" s="117">
        <v>46125</v>
      </c>
      <c r="P70" s="122" t="s">
        <v>531</v>
      </c>
      <c r="Q70" s="57" t="s">
        <v>43</v>
      </c>
      <c r="R70" s="57">
        <v>500</v>
      </c>
      <c r="S70" s="54">
        <v>2.1800000000000002</v>
      </c>
      <c r="T70" s="126"/>
      <c r="U70" s="127"/>
      <c r="V70" s="127">
        <f t="shared" si="0"/>
        <v>500</v>
      </c>
      <c r="W70" s="116" t="s">
        <v>705</v>
      </c>
      <c r="X70" s="128"/>
      <c r="Y70" s="116"/>
      <c r="Z70" s="116" t="s">
        <v>759</v>
      </c>
    </row>
    <row r="71" spans="1:26" s="123" customFormat="1" x14ac:dyDescent="0.25">
      <c r="A71" s="116">
        <v>69</v>
      </c>
      <c r="B71" s="57" t="s">
        <v>56</v>
      </c>
      <c r="C71" s="57" t="s">
        <v>230</v>
      </c>
      <c r="D71" s="117">
        <v>46121</v>
      </c>
      <c r="E71" s="57" t="s">
        <v>774</v>
      </c>
      <c r="F71" s="118" t="s">
        <v>256</v>
      </c>
      <c r="G71" s="57" t="s">
        <v>43</v>
      </c>
      <c r="H71" s="57">
        <v>10</v>
      </c>
      <c r="I71" s="117">
        <v>46121</v>
      </c>
      <c r="J71" s="117">
        <v>46125</v>
      </c>
      <c r="K71" s="117">
        <v>46121</v>
      </c>
      <c r="L71" s="121" t="s">
        <v>775</v>
      </c>
      <c r="M71" s="57" t="s">
        <v>43</v>
      </c>
      <c r="N71" s="57">
        <v>10</v>
      </c>
      <c r="O71" s="117">
        <v>46126</v>
      </c>
      <c r="P71" s="122" t="s">
        <v>460</v>
      </c>
      <c r="Q71" s="57" t="s">
        <v>43</v>
      </c>
      <c r="R71" s="57">
        <v>10</v>
      </c>
      <c r="S71" s="54">
        <v>400</v>
      </c>
      <c r="T71" s="126">
        <v>46120</v>
      </c>
      <c r="U71" s="127">
        <v>10</v>
      </c>
      <c r="V71" s="127">
        <f t="shared" si="0"/>
        <v>0</v>
      </c>
      <c r="W71" s="116" t="s">
        <v>85</v>
      </c>
      <c r="X71" s="128"/>
      <c r="Y71" s="116"/>
      <c r="Z71" s="116" t="s">
        <v>759</v>
      </c>
    </row>
    <row r="72" spans="1:26" s="123" customFormat="1" x14ac:dyDescent="0.25">
      <c r="A72" s="116">
        <v>70</v>
      </c>
      <c r="B72" s="57" t="s">
        <v>56</v>
      </c>
      <c r="C72" s="57" t="s">
        <v>696</v>
      </c>
      <c r="D72" s="117">
        <v>46123</v>
      </c>
      <c r="E72" s="57" t="s">
        <v>776</v>
      </c>
      <c r="F72" s="131" t="s">
        <v>777</v>
      </c>
      <c r="G72" s="57" t="s">
        <v>727</v>
      </c>
      <c r="H72" s="57">
        <v>20</v>
      </c>
      <c r="I72" s="125">
        <v>46123</v>
      </c>
      <c r="J72" s="125">
        <v>46126</v>
      </c>
      <c r="K72" s="125">
        <v>46123</v>
      </c>
      <c r="L72" s="121" t="s">
        <v>778</v>
      </c>
      <c r="M72" s="57" t="s">
        <v>727</v>
      </c>
      <c r="N72" s="57">
        <v>20</v>
      </c>
      <c r="O72" s="117">
        <v>46132</v>
      </c>
      <c r="P72" s="122" t="s">
        <v>779</v>
      </c>
      <c r="Q72" s="57" t="s">
        <v>53</v>
      </c>
      <c r="R72" s="57">
        <v>26</v>
      </c>
      <c r="S72" s="54">
        <v>192.31</v>
      </c>
      <c r="T72" s="126"/>
      <c r="U72" s="127"/>
      <c r="V72" s="127">
        <f t="shared" si="0"/>
        <v>26</v>
      </c>
      <c r="W72" s="116" t="s">
        <v>45</v>
      </c>
      <c r="X72" s="128"/>
      <c r="Y72" s="116"/>
      <c r="Z72" s="127"/>
    </row>
    <row r="73" spans="1:26" s="123" customFormat="1" x14ac:dyDescent="0.25">
      <c r="A73" s="116">
        <v>71</v>
      </c>
      <c r="B73" s="57" t="s">
        <v>56</v>
      </c>
      <c r="C73" s="57" t="s">
        <v>696</v>
      </c>
      <c r="D73" s="117">
        <v>46123</v>
      </c>
      <c r="E73" s="57" t="s">
        <v>776</v>
      </c>
      <c r="F73" s="131" t="s">
        <v>780</v>
      </c>
      <c r="G73" s="57" t="s">
        <v>727</v>
      </c>
      <c r="H73" s="57">
        <v>200</v>
      </c>
      <c r="I73" s="125">
        <v>46123</v>
      </c>
      <c r="J73" s="125">
        <v>46126</v>
      </c>
      <c r="K73" s="125">
        <v>46123</v>
      </c>
      <c r="L73" s="121" t="s">
        <v>778</v>
      </c>
      <c r="M73" s="57" t="s">
        <v>727</v>
      </c>
      <c r="N73" s="57">
        <v>200</v>
      </c>
      <c r="O73" s="117">
        <v>46128</v>
      </c>
      <c r="P73" s="122" t="s">
        <v>641</v>
      </c>
      <c r="Q73" s="57" t="s">
        <v>53</v>
      </c>
      <c r="R73" s="57">
        <v>210</v>
      </c>
      <c r="S73" s="54">
        <v>195</v>
      </c>
      <c r="T73" s="126">
        <v>46135</v>
      </c>
      <c r="U73" s="127">
        <v>210</v>
      </c>
      <c r="V73" s="127">
        <f t="shared" si="0"/>
        <v>0</v>
      </c>
      <c r="W73" s="116" t="s">
        <v>51</v>
      </c>
      <c r="X73" s="128"/>
      <c r="Y73" s="116"/>
      <c r="Z73" s="127"/>
    </row>
    <row r="74" spans="1:26" s="123" customFormat="1" x14ac:dyDescent="0.25">
      <c r="A74" s="116">
        <v>72</v>
      </c>
      <c r="B74" s="57" t="s">
        <v>56</v>
      </c>
      <c r="C74" s="57" t="s">
        <v>696</v>
      </c>
      <c r="D74" s="117">
        <v>46123</v>
      </c>
      <c r="E74" s="57" t="s">
        <v>776</v>
      </c>
      <c r="F74" s="131" t="s">
        <v>781</v>
      </c>
      <c r="G74" s="57" t="s">
        <v>43</v>
      </c>
      <c r="H74" s="57">
        <v>24</v>
      </c>
      <c r="I74" s="125">
        <v>46123</v>
      </c>
      <c r="J74" s="125">
        <v>46126</v>
      </c>
      <c r="K74" s="125">
        <v>46123</v>
      </c>
      <c r="L74" s="121" t="s">
        <v>778</v>
      </c>
      <c r="M74" s="57" t="s">
        <v>43</v>
      </c>
      <c r="N74" s="57">
        <v>24</v>
      </c>
      <c r="O74" s="117">
        <v>46132</v>
      </c>
      <c r="P74" s="122" t="s">
        <v>779</v>
      </c>
      <c r="Q74" s="57" t="s">
        <v>43</v>
      </c>
      <c r="R74" s="57">
        <v>24</v>
      </c>
      <c r="S74" s="54">
        <v>35</v>
      </c>
      <c r="T74" s="126"/>
      <c r="U74" s="127"/>
      <c r="V74" s="127">
        <f t="shared" si="0"/>
        <v>24</v>
      </c>
      <c r="W74" s="116" t="s">
        <v>45</v>
      </c>
      <c r="X74" s="128"/>
      <c r="Y74" s="116"/>
      <c r="Z74" s="127"/>
    </row>
    <row r="75" spans="1:26" s="123" customFormat="1" x14ac:dyDescent="0.25">
      <c r="A75" s="116">
        <v>73</v>
      </c>
      <c r="B75" s="57" t="s">
        <v>56</v>
      </c>
      <c r="C75" s="57" t="s">
        <v>696</v>
      </c>
      <c r="D75" s="117">
        <v>46123</v>
      </c>
      <c r="E75" s="57" t="s">
        <v>776</v>
      </c>
      <c r="F75" s="131" t="s">
        <v>782</v>
      </c>
      <c r="G75" s="57" t="s">
        <v>43</v>
      </c>
      <c r="H75" s="57">
        <v>24</v>
      </c>
      <c r="I75" s="125">
        <v>46123</v>
      </c>
      <c r="J75" s="125">
        <v>46126</v>
      </c>
      <c r="K75" s="125">
        <v>46123</v>
      </c>
      <c r="L75" s="121" t="s">
        <v>778</v>
      </c>
      <c r="M75" s="57" t="s">
        <v>43</v>
      </c>
      <c r="N75" s="57">
        <v>24</v>
      </c>
      <c r="O75" s="117">
        <v>46132</v>
      </c>
      <c r="P75" s="122" t="s">
        <v>779</v>
      </c>
      <c r="Q75" s="57" t="s">
        <v>43</v>
      </c>
      <c r="R75" s="57">
        <v>24</v>
      </c>
      <c r="S75" s="54">
        <v>35</v>
      </c>
      <c r="T75" s="126"/>
      <c r="U75" s="127"/>
      <c r="V75" s="127">
        <f t="shared" si="0"/>
        <v>24</v>
      </c>
      <c r="W75" s="116" t="s">
        <v>45</v>
      </c>
      <c r="X75" s="128"/>
      <c r="Y75" s="116"/>
      <c r="Z75" s="127"/>
    </row>
    <row r="76" spans="1:26" s="123" customFormat="1" x14ac:dyDescent="0.25">
      <c r="A76" s="116">
        <v>74</v>
      </c>
      <c r="B76" s="57" t="s">
        <v>56</v>
      </c>
      <c r="C76" s="57" t="s">
        <v>696</v>
      </c>
      <c r="D76" s="117">
        <v>46123</v>
      </c>
      <c r="E76" s="57" t="s">
        <v>776</v>
      </c>
      <c r="F76" s="131" t="s">
        <v>783</v>
      </c>
      <c r="G76" s="57" t="s">
        <v>43</v>
      </c>
      <c r="H76" s="57">
        <v>2</v>
      </c>
      <c r="I76" s="125">
        <v>46123</v>
      </c>
      <c r="J76" s="125">
        <v>46126</v>
      </c>
      <c r="K76" s="125">
        <v>46123</v>
      </c>
      <c r="L76" s="121" t="s">
        <v>778</v>
      </c>
      <c r="M76" s="57" t="s">
        <v>43</v>
      </c>
      <c r="N76" s="57">
        <v>2</v>
      </c>
      <c r="O76" s="117">
        <v>46132</v>
      </c>
      <c r="P76" s="122" t="s">
        <v>779</v>
      </c>
      <c r="Q76" s="57" t="s">
        <v>43</v>
      </c>
      <c r="R76" s="57">
        <v>2</v>
      </c>
      <c r="S76" s="54">
        <v>4200</v>
      </c>
      <c r="T76" s="126"/>
      <c r="U76" s="127"/>
      <c r="V76" s="127">
        <f t="shared" si="0"/>
        <v>2</v>
      </c>
      <c r="W76" s="116" t="s">
        <v>45</v>
      </c>
      <c r="X76" s="128"/>
      <c r="Y76" s="116"/>
      <c r="Z76" s="127"/>
    </row>
    <row r="77" spans="1:26" s="123" customFormat="1" x14ac:dyDescent="0.25">
      <c r="A77" s="116">
        <v>75</v>
      </c>
      <c r="B77" s="57" t="s">
        <v>56</v>
      </c>
      <c r="C77" s="57" t="s">
        <v>696</v>
      </c>
      <c r="D77" s="117">
        <v>46123</v>
      </c>
      <c r="E77" s="57" t="s">
        <v>776</v>
      </c>
      <c r="F77" s="131" t="s">
        <v>784</v>
      </c>
      <c r="G77" s="57" t="s">
        <v>43</v>
      </c>
      <c r="H77" s="57">
        <v>20</v>
      </c>
      <c r="I77" s="125">
        <v>46123</v>
      </c>
      <c r="J77" s="125">
        <v>46126</v>
      </c>
      <c r="K77" s="125">
        <v>46123</v>
      </c>
      <c r="L77" s="121" t="s">
        <v>778</v>
      </c>
      <c r="M77" s="57" t="s">
        <v>43</v>
      </c>
      <c r="N77" s="57">
        <v>20</v>
      </c>
      <c r="O77" s="117">
        <v>46132</v>
      </c>
      <c r="P77" s="122" t="s">
        <v>779</v>
      </c>
      <c r="Q77" s="57" t="s">
        <v>43</v>
      </c>
      <c r="R77" s="57">
        <v>20</v>
      </c>
      <c r="S77" s="54">
        <v>175</v>
      </c>
      <c r="T77" s="126"/>
      <c r="U77" s="127"/>
      <c r="V77" s="127">
        <f t="shared" si="0"/>
        <v>20</v>
      </c>
      <c r="W77" s="116" t="s">
        <v>45</v>
      </c>
      <c r="X77" s="128"/>
      <c r="Y77" s="116"/>
      <c r="Z77" s="127"/>
    </row>
    <row r="78" spans="1:26" s="123" customFormat="1" x14ac:dyDescent="0.25">
      <c r="A78" s="116">
        <v>76</v>
      </c>
      <c r="B78" s="57" t="s">
        <v>56</v>
      </c>
      <c r="C78" s="57" t="s">
        <v>696</v>
      </c>
      <c r="D78" s="117">
        <v>46123</v>
      </c>
      <c r="E78" s="57" t="s">
        <v>776</v>
      </c>
      <c r="F78" s="131" t="s">
        <v>785</v>
      </c>
      <c r="G78" s="57" t="s">
        <v>43</v>
      </c>
      <c r="H78" s="57">
        <v>100</v>
      </c>
      <c r="I78" s="125">
        <v>46123</v>
      </c>
      <c r="J78" s="125">
        <v>46126</v>
      </c>
      <c r="K78" s="125">
        <v>46123</v>
      </c>
      <c r="L78" s="121" t="s">
        <v>778</v>
      </c>
      <c r="M78" s="57" t="s">
        <v>43</v>
      </c>
      <c r="N78" s="57">
        <v>100</v>
      </c>
      <c r="O78" s="117">
        <v>46132</v>
      </c>
      <c r="P78" s="122" t="s">
        <v>779</v>
      </c>
      <c r="Q78" s="57" t="s">
        <v>43</v>
      </c>
      <c r="R78" s="57">
        <v>100</v>
      </c>
      <c r="S78" s="54">
        <v>30</v>
      </c>
      <c r="T78" s="126"/>
      <c r="U78" s="127"/>
      <c r="V78" s="127">
        <f t="shared" si="0"/>
        <v>100</v>
      </c>
      <c r="W78" s="116" t="s">
        <v>45</v>
      </c>
      <c r="X78" s="128"/>
      <c r="Y78" s="116"/>
      <c r="Z78" s="127"/>
    </row>
    <row r="79" spans="1:26" s="123" customFormat="1" ht="60" x14ac:dyDescent="0.25">
      <c r="A79" s="116">
        <v>77</v>
      </c>
      <c r="B79" s="57" t="s">
        <v>56</v>
      </c>
      <c r="C79" s="57" t="s">
        <v>786</v>
      </c>
      <c r="D79" s="117">
        <v>46126</v>
      </c>
      <c r="E79" s="57" t="s">
        <v>787</v>
      </c>
      <c r="F79" s="132" t="s">
        <v>788</v>
      </c>
      <c r="G79" s="57" t="s">
        <v>43</v>
      </c>
      <c r="H79" s="57">
        <v>1</v>
      </c>
      <c r="I79" s="117">
        <v>46126</v>
      </c>
      <c r="J79" s="117">
        <v>46142</v>
      </c>
      <c r="K79" s="117">
        <v>46126</v>
      </c>
      <c r="L79" s="121" t="s">
        <v>789</v>
      </c>
      <c r="M79" s="57" t="s">
        <v>43</v>
      </c>
      <c r="N79" s="57">
        <v>1</v>
      </c>
      <c r="O79" s="117"/>
      <c r="P79" s="122"/>
      <c r="Q79" s="57"/>
      <c r="R79" s="57"/>
      <c r="S79" s="54"/>
      <c r="T79" s="126"/>
      <c r="U79" s="127"/>
      <c r="V79" s="127">
        <f t="shared" si="0"/>
        <v>0</v>
      </c>
      <c r="W79" s="116"/>
      <c r="X79" s="128"/>
      <c r="Y79" s="116"/>
      <c r="Z79" s="127"/>
    </row>
    <row r="80" spans="1:26" s="123" customFormat="1" x14ac:dyDescent="0.25">
      <c r="A80" s="116">
        <v>78</v>
      </c>
      <c r="B80" s="57" t="s">
        <v>58</v>
      </c>
      <c r="C80" s="57" t="s">
        <v>696</v>
      </c>
      <c r="D80" s="117">
        <v>46126</v>
      </c>
      <c r="E80" s="57" t="s">
        <v>790</v>
      </c>
      <c r="F80" s="131" t="s">
        <v>791</v>
      </c>
      <c r="G80" s="124" t="s">
        <v>50</v>
      </c>
      <c r="H80" s="124">
        <v>595</v>
      </c>
      <c r="I80" s="117">
        <v>46126</v>
      </c>
      <c r="J80" s="117">
        <v>46142</v>
      </c>
      <c r="K80" s="117">
        <v>46126</v>
      </c>
      <c r="L80" s="121" t="s">
        <v>792</v>
      </c>
      <c r="M80" s="124" t="s">
        <v>50</v>
      </c>
      <c r="N80" s="124">
        <v>595</v>
      </c>
      <c r="O80" s="117"/>
      <c r="P80" s="122"/>
      <c r="Q80" s="57"/>
      <c r="R80" s="57"/>
      <c r="S80" s="54"/>
      <c r="T80" s="126"/>
      <c r="U80" s="127"/>
      <c r="V80" s="127">
        <f t="shared" si="0"/>
        <v>0</v>
      </c>
      <c r="W80" s="116"/>
      <c r="X80" s="128"/>
      <c r="Y80" s="116"/>
      <c r="Z80" s="127"/>
    </row>
    <row r="81" spans="1:26" s="123" customFormat="1" ht="25.5" x14ac:dyDescent="0.25">
      <c r="A81" s="116">
        <v>79</v>
      </c>
      <c r="B81" s="57" t="s">
        <v>58</v>
      </c>
      <c r="C81" s="57" t="s">
        <v>696</v>
      </c>
      <c r="D81" s="117">
        <v>46126</v>
      </c>
      <c r="E81" s="57" t="s">
        <v>790</v>
      </c>
      <c r="F81" s="131" t="s">
        <v>793</v>
      </c>
      <c r="G81" s="124" t="s">
        <v>43</v>
      </c>
      <c r="H81" s="124">
        <v>50</v>
      </c>
      <c r="I81" s="117">
        <v>46126</v>
      </c>
      <c r="J81" s="117">
        <v>46142</v>
      </c>
      <c r="K81" s="117">
        <v>46126</v>
      </c>
      <c r="L81" s="121" t="s">
        <v>792</v>
      </c>
      <c r="M81" s="124" t="s">
        <v>43</v>
      </c>
      <c r="N81" s="124">
        <v>50</v>
      </c>
      <c r="O81" s="117">
        <v>46132</v>
      </c>
      <c r="P81" s="122" t="s">
        <v>794</v>
      </c>
      <c r="Q81" s="57" t="s">
        <v>43</v>
      </c>
      <c r="R81" s="57">
        <v>80</v>
      </c>
      <c r="S81" s="54">
        <v>232</v>
      </c>
      <c r="T81" s="126"/>
      <c r="U81" s="127"/>
      <c r="V81" s="127">
        <f t="shared" si="0"/>
        <v>80</v>
      </c>
      <c r="W81" s="116" t="s">
        <v>100</v>
      </c>
      <c r="X81" s="128"/>
      <c r="Y81" s="116"/>
      <c r="Z81" s="127"/>
    </row>
    <row r="82" spans="1:26" s="123" customFormat="1" ht="25.5" x14ac:dyDescent="0.25">
      <c r="A82" s="116">
        <v>80</v>
      </c>
      <c r="B82" s="57" t="s">
        <v>58</v>
      </c>
      <c r="C82" s="57" t="s">
        <v>696</v>
      </c>
      <c r="D82" s="117">
        <v>46126</v>
      </c>
      <c r="E82" s="57" t="s">
        <v>790</v>
      </c>
      <c r="F82" s="131" t="s">
        <v>795</v>
      </c>
      <c r="G82" s="124" t="s">
        <v>43</v>
      </c>
      <c r="H82" s="124">
        <v>60</v>
      </c>
      <c r="I82" s="117">
        <v>46126</v>
      </c>
      <c r="J82" s="117">
        <v>46142</v>
      </c>
      <c r="K82" s="117">
        <v>46126</v>
      </c>
      <c r="L82" s="121" t="s">
        <v>792</v>
      </c>
      <c r="M82" s="124" t="s">
        <v>43</v>
      </c>
      <c r="N82" s="124">
        <v>60</v>
      </c>
      <c r="O82" s="117">
        <v>46132</v>
      </c>
      <c r="P82" s="122" t="s">
        <v>794</v>
      </c>
      <c r="Q82" s="57" t="s">
        <v>43</v>
      </c>
      <c r="R82" s="57">
        <v>80</v>
      </c>
      <c r="S82" s="54">
        <v>238</v>
      </c>
      <c r="T82" s="126"/>
      <c r="U82" s="127"/>
      <c r="V82" s="127">
        <f t="shared" si="0"/>
        <v>80</v>
      </c>
      <c r="W82" s="116" t="s">
        <v>100</v>
      </c>
      <c r="X82" s="128"/>
      <c r="Y82" s="116"/>
      <c r="Z82" s="127"/>
    </row>
    <row r="83" spans="1:26" s="123" customFormat="1" ht="25.5" x14ac:dyDescent="0.25">
      <c r="A83" s="116">
        <v>81</v>
      </c>
      <c r="B83" s="57" t="s">
        <v>58</v>
      </c>
      <c r="C83" s="57" t="s">
        <v>696</v>
      </c>
      <c r="D83" s="117">
        <v>46126</v>
      </c>
      <c r="E83" s="57" t="s">
        <v>790</v>
      </c>
      <c r="F83" s="131" t="s">
        <v>796</v>
      </c>
      <c r="G83" s="124" t="s">
        <v>43</v>
      </c>
      <c r="H83" s="124">
        <v>60</v>
      </c>
      <c r="I83" s="117">
        <v>46126</v>
      </c>
      <c r="J83" s="117">
        <v>46142</v>
      </c>
      <c r="K83" s="117">
        <v>46126</v>
      </c>
      <c r="L83" s="121" t="s">
        <v>792</v>
      </c>
      <c r="M83" s="124" t="s">
        <v>43</v>
      </c>
      <c r="N83" s="124">
        <v>60</v>
      </c>
      <c r="O83" s="117">
        <v>46132</v>
      </c>
      <c r="P83" s="122" t="s">
        <v>794</v>
      </c>
      <c r="Q83" s="57" t="s">
        <v>43</v>
      </c>
      <c r="R83" s="57">
        <v>80</v>
      </c>
      <c r="S83" s="54">
        <v>280</v>
      </c>
      <c r="T83" s="126"/>
      <c r="U83" s="127"/>
      <c r="V83" s="127">
        <f t="shared" si="0"/>
        <v>80</v>
      </c>
      <c r="W83" s="116" t="s">
        <v>100</v>
      </c>
      <c r="X83" s="128"/>
      <c r="Y83" s="116"/>
      <c r="Z83" s="127"/>
    </row>
    <row r="84" spans="1:26" s="123" customFormat="1" ht="25.5" x14ac:dyDescent="0.25">
      <c r="A84" s="116">
        <v>82</v>
      </c>
      <c r="B84" s="57" t="s">
        <v>58</v>
      </c>
      <c r="C84" s="57" t="s">
        <v>696</v>
      </c>
      <c r="D84" s="117">
        <v>46126</v>
      </c>
      <c r="E84" s="57" t="s">
        <v>790</v>
      </c>
      <c r="F84" s="131" t="s">
        <v>797</v>
      </c>
      <c r="G84" s="124" t="s">
        <v>43</v>
      </c>
      <c r="H84" s="124">
        <v>60</v>
      </c>
      <c r="I84" s="117">
        <v>46126</v>
      </c>
      <c r="J84" s="117">
        <v>46142</v>
      </c>
      <c r="K84" s="117">
        <v>46126</v>
      </c>
      <c r="L84" s="121" t="s">
        <v>792</v>
      </c>
      <c r="M84" s="124" t="s">
        <v>43</v>
      </c>
      <c r="N84" s="124">
        <v>60</v>
      </c>
      <c r="O84" s="117">
        <v>46132</v>
      </c>
      <c r="P84" s="122" t="s">
        <v>794</v>
      </c>
      <c r="Q84" s="57" t="s">
        <v>43</v>
      </c>
      <c r="R84" s="57">
        <v>80</v>
      </c>
      <c r="S84" s="54">
        <v>305</v>
      </c>
      <c r="T84" s="126"/>
      <c r="U84" s="127"/>
      <c r="V84" s="127">
        <f t="shared" si="0"/>
        <v>80</v>
      </c>
      <c r="W84" s="116" t="s">
        <v>100</v>
      </c>
      <c r="X84" s="128"/>
      <c r="Y84" s="116"/>
      <c r="Z84" s="127"/>
    </row>
    <row r="85" spans="1:26" s="123" customFormat="1" ht="25.5" x14ac:dyDescent="0.25">
      <c r="A85" s="116">
        <v>83</v>
      </c>
      <c r="B85" s="57" t="s">
        <v>58</v>
      </c>
      <c r="C85" s="57" t="s">
        <v>696</v>
      </c>
      <c r="D85" s="117">
        <v>46126</v>
      </c>
      <c r="E85" s="57" t="s">
        <v>790</v>
      </c>
      <c r="F85" s="131" t="s">
        <v>798</v>
      </c>
      <c r="G85" s="124" t="s">
        <v>43</v>
      </c>
      <c r="H85" s="124">
        <v>60</v>
      </c>
      <c r="I85" s="117">
        <v>46126</v>
      </c>
      <c r="J85" s="117">
        <v>46142</v>
      </c>
      <c r="K85" s="117">
        <v>46126</v>
      </c>
      <c r="L85" s="121" t="s">
        <v>792</v>
      </c>
      <c r="M85" s="124" t="s">
        <v>43</v>
      </c>
      <c r="N85" s="124">
        <v>60</v>
      </c>
      <c r="O85" s="117">
        <v>46132</v>
      </c>
      <c r="P85" s="122" t="s">
        <v>794</v>
      </c>
      <c r="Q85" s="57" t="s">
        <v>43</v>
      </c>
      <c r="R85" s="57">
        <v>80</v>
      </c>
      <c r="S85" s="54">
        <v>355</v>
      </c>
      <c r="T85" s="126"/>
      <c r="U85" s="127"/>
      <c r="V85" s="127">
        <f t="shared" si="0"/>
        <v>80</v>
      </c>
      <c r="W85" s="116" t="s">
        <v>100</v>
      </c>
      <c r="X85" s="128"/>
      <c r="Y85" s="116"/>
      <c r="Z85" s="127"/>
    </row>
    <row r="86" spans="1:26" s="123" customFormat="1" ht="25.5" x14ac:dyDescent="0.25">
      <c r="A86" s="116">
        <v>84</v>
      </c>
      <c r="B86" s="57" t="s">
        <v>58</v>
      </c>
      <c r="C86" s="57" t="s">
        <v>696</v>
      </c>
      <c r="D86" s="117">
        <v>46126</v>
      </c>
      <c r="E86" s="57" t="s">
        <v>790</v>
      </c>
      <c r="F86" s="131" t="s">
        <v>799</v>
      </c>
      <c r="G86" s="124" t="s">
        <v>43</v>
      </c>
      <c r="H86" s="124">
        <v>60</v>
      </c>
      <c r="I86" s="117">
        <v>46126</v>
      </c>
      <c r="J86" s="117">
        <v>46142</v>
      </c>
      <c r="K86" s="117">
        <v>46126</v>
      </c>
      <c r="L86" s="121" t="s">
        <v>792</v>
      </c>
      <c r="M86" s="124" t="s">
        <v>43</v>
      </c>
      <c r="N86" s="124">
        <v>60</v>
      </c>
      <c r="O86" s="117">
        <v>46132</v>
      </c>
      <c r="P86" s="122" t="s">
        <v>794</v>
      </c>
      <c r="Q86" s="57" t="s">
        <v>43</v>
      </c>
      <c r="R86" s="57">
        <v>250</v>
      </c>
      <c r="S86" s="54">
        <v>450</v>
      </c>
      <c r="T86" s="126"/>
      <c r="U86" s="127"/>
      <c r="V86" s="127">
        <f t="shared" si="0"/>
        <v>250</v>
      </c>
      <c r="W86" s="116" t="s">
        <v>100</v>
      </c>
      <c r="X86" s="128"/>
      <c r="Y86" s="116"/>
      <c r="Z86" s="127"/>
    </row>
    <row r="87" spans="1:26" s="123" customFormat="1" ht="25.5" x14ac:dyDescent="0.25">
      <c r="A87" s="116">
        <v>85</v>
      </c>
      <c r="B87" s="57" t="s">
        <v>58</v>
      </c>
      <c r="C87" s="57" t="s">
        <v>696</v>
      </c>
      <c r="D87" s="117">
        <v>46126</v>
      </c>
      <c r="E87" s="57" t="s">
        <v>790</v>
      </c>
      <c r="F87" s="131" t="s">
        <v>800</v>
      </c>
      <c r="G87" s="124" t="s">
        <v>43</v>
      </c>
      <c r="H87" s="124">
        <v>60</v>
      </c>
      <c r="I87" s="117">
        <v>46126</v>
      </c>
      <c r="J87" s="117">
        <v>46142</v>
      </c>
      <c r="K87" s="117">
        <v>46126</v>
      </c>
      <c r="L87" s="121" t="s">
        <v>792</v>
      </c>
      <c r="M87" s="124" t="s">
        <v>43</v>
      </c>
      <c r="N87" s="124">
        <v>60</v>
      </c>
      <c r="O87" s="117">
        <v>46132</v>
      </c>
      <c r="P87" s="122" t="s">
        <v>794</v>
      </c>
      <c r="Q87" s="57" t="s">
        <v>43</v>
      </c>
      <c r="R87" s="57">
        <v>250</v>
      </c>
      <c r="S87" s="54">
        <v>190</v>
      </c>
      <c r="T87" s="126"/>
      <c r="U87" s="127"/>
      <c r="V87" s="127">
        <f t="shared" si="0"/>
        <v>250</v>
      </c>
      <c r="W87" s="116" t="s">
        <v>100</v>
      </c>
      <c r="X87" s="128"/>
      <c r="Y87" s="116"/>
      <c r="Z87" s="127"/>
    </row>
    <row r="88" spans="1:26" s="123" customFormat="1" x14ac:dyDescent="0.25">
      <c r="A88" s="116">
        <v>86</v>
      </c>
      <c r="B88" s="57" t="s">
        <v>58</v>
      </c>
      <c r="C88" s="57" t="s">
        <v>696</v>
      </c>
      <c r="D88" s="117">
        <v>46126</v>
      </c>
      <c r="E88" s="57" t="s">
        <v>790</v>
      </c>
      <c r="F88" s="131" t="s">
        <v>801</v>
      </c>
      <c r="G88" s="124" t="s">
        <v>43</v>
      </c>
      <c r="H88" s="124">
        <v>100</v>
      </c>
      <c r="I88" s="117">
        <v>46126</v>
      </c>
      <c r="J88" s="117">
        <v>46142</v>
      </c>
      <c r="K88" s="117">
        <v>46126</v>
      </c>
      <c r="L88" s="121" t="s">
        <v>792</v>
      </c>
      <c r="M88" s="124" t="s">
        <v>43</v>
      </c>
      <c r="N88" s="124">
        <v>100</v>
      </c>
      <c r="O88" s="117">
        <v>46136</v>
      </c>
      <c r="P88" s="122" t="s">
        <v>802</v>
      </c>
      <c r="Q88" s="158" t="s">
        <v>43</v>
      </c>
      <c r="R88" s="158">
        <v>200</v>
      </c>
      <c r="S88" s="54">
        <v>3.54</v>
      </c>
      <c r="T88" s="126"/>
      <c r="U88" s="127"/>
      <c r="V88" s="127">
        <f t="shared" si="0"/>
        <v>200</v>
      </c>
      <c r="W88" s="116" t="s">
        <v>107</v>
      </c>
      <c r="X88" s="128"/>
      <c r="Y88" s="116"/>
      <c r="Z88" s="127"/>
    </row>
    <row r="89" spans="1:26" s="123" customFormat="1" x14ac:dyDescent="0.25">
      <c r="A89" s="116">
        <v>87</v>
      </c>
      <c r="B89" s="57" t="s">
        <v>58</v>
      </c>
      <c r="C89" s="57" t="s">
        <v>696</v>
      </c>
      <c r="D89" s="117">
        <v>46126</v>
      </c>
      <c r="E89" s="57" t="s">
        <v>790</v>
      </c>
      <c r="F89" s="131" t="s">
        <v>803</v>
      </c>
      <c r="G89" s="124" t="s">
        <v>50</v>
      </c>
      <c r="H89" s="124">
        <v>163</v>
      </c>
      <c r="I89" s="117">
        <v>46126</v>
      </c>
      <c r="J89" s="117">
        <v>46142</v>
      </c>
      <c r="K89" s="117">
        <v>46126</v>
      </c>
      <c r="L89" s="121" t="s">
        <v>792</v>
      </c>
      <c r="M89" s="124" t="s">
        <v>50</v>
      </c>
      <c r="N89" s="124">
        <v>163</v>
      </c>
      <c r="O89" s="117"/>
      <c r="P89" s="122"/>
      <c r="Q89" s="57"/>
      <c r="R89" s="57"/>
      <c r="S89" s="54"/>
      <c r="T89" s="126"/>
      <c r="U89" s="127"/>
      <c r="V89" s="127">
        <f t="shared" si="0"/>
        <v>0</v>
      </c>
      <c r="W89" s="116"/>
      <c r="X89" s="128"/>
      <c r="Y89" s="116"/>
      <c r="Z89" s="127"/>
    </row>
    <row r="90" spans="1:26" s="123" customFormat="1" x14ac:dyDescent="0.25">
      <c r="A90" s="116">
        <v>88</v>
      </c>
      <c r="B90" s="57" t="s">
        <v>58</v>
      </c>
      <c r="C90" s="57" t="s">
        <v>696</v>
      </c>
      <c r="D90" s="117">
        <v>46126</v>
      </c>
      <c r="E90" s="57" t="s">
        <v>790</v>
      </c>
      <c r="F90" s="131" t="s">
        <v>804</v>
      </c>
      <c r="G90" s="124" t="s">
        <v>50</v>
      </c>
      <c r="H90" s="124">
        <v>48</v>
      </c>
      <c r="I90" s="117">
        <v>46126</v>
      </c>
      <c r="J90" s="117">
        <v>46142</v>
      </c>
      <c r="K90" s="117">
        <v>46126</v>
      </c>
      <c r="L90" s="121" t="s">
        <v>792</v>
      </c>
      <c r="M90" s="124" t="s">
        <v>50</v>
      </c>
      <c r="N90" s="124">
        <v>48</v>
      </c>
      <c r="O90" s="117"/>
      <c r="P90" s="122"/>
      <c r="Q90" s="57"/>
      <c r="R90" s="57"/>
      <c r="S90" s="54"/>
      <c r="T90" s="126"/>
      <c r="U90" s="127"/>
      <c r="V90" s="127">
        <f t="shared" si="0"/>
        <v>0</v>
      </c>
      <c r="W90" s="116"/>
      <c r="X90" s="128"/>
      <c r="Y90" s="116"/>
      <c r="Z90" s="127"/>
    </row>
    <row r="91" spans="1:26" s="123" customFormat="1" x14ac:dyDescent="0.25">
      <c r="A91" s="116">
        <v>89</v>
      </c>
      <c r="B91" s="57" t="s">
        <v>58</v>
      </c>
      <c r="C91" s="57" t="s">
        <v>805</v>
      </c>
      <c r="D91" s="117">
        <v>46128</v>
      </c>
      <c r="E91" s="57" t="s">
        <v>806</v>
      </c>
      <c r="F91" s="118" t="s">
        <v>194</v>
      </c>
      <c r="G91" s="57" t="s">
        <v>43</v>
      </c>
      <c r="H91" s="57">
        <v>2</v>
      </c>
      <c r="I91" s="117">
        <v>46128</v>
      </c>
      <c r="J91" s="117">
        <v>46142</v>
      </c>
      <c r="K91" s="117">
        <v>46128</v>
      </c>
      <c r="L91" s="121" t="s">
        <v>807</v>
      </c>
      <c r="M91" s="57" t="s">
        <v>43</v>
      </c>
      <c r="N91" s="57">
        <v>2</v>
      </c>
      <c r="O91" s="117">
        <v>46130</v>
      </c>
      <c r="P91" s="122" t="s">
        <v>560</v>
      </c>
      <c r="Q91" s="57" t="s">
        <v>43</v>
      </c>
      <c r="R91" s="57">
        <v>2</v>
      </c>
      <c r="S91" s="54">
        <v>20500</v>
      </c>
      <c r="T91" s="126">
        <v>46130</v>
      </c>
      <c r="U91" s="127">
        <v>2</v>
      </c>
      <c r="V91" s="127">
        <f t="shared" si="0"/>
        <v>0</v>
      </c>
      <c r="W91" s="116" t="s">
        <v>133</v>
      </c>
      <c r="X91" s="128"/>
      <c r="Y91" s="116"/>
      <c r="Z91" s="116" t="s">
        <v>759</v>
      </c>
    </row>
    <row r="92" spans="1:26" s="123" customFormat="1" x14ac:dyDescent="0.25">
      <c r="A92" s="116">
        <v>90</v>
      </c>
      <c r="B92" s="57" t="s">
        <v>58</v>
      </c>
      <c r="C92" s="57" t="s">
        <v>808</v>
      </c>
      <c r="D92" s="117">
        <v>46128</v>
      </c>
      <c r="E92" s="57" t="s">
        <v>809</v>
      </c>
      <c r="F92" s="118" t="s">
        <v>810</v>
      </c>
      <c r="G92" s="57" t="s">
        <v>43</v>
      </c>
      <c r="H92" s="57">
        <v>24</v>
      </c>
      <c r="I92" s="117">
        <v>46128</v>
      </c>
      <c r="J92" s="117">
        <v>46131</v>
      </c>
      <c r="K92" s="117">
        <v>46128</v>
      </c>
      <c r="L92" s="121" t="s">
        <v>811</v>
      </c>
      <c r="M92" s="57" t="s">
        <v>43</v>
      </c>
      <c r="N92" s="57">
        <v>24</v>
      </c>
      <c r="O92" s="117"/>
      <c r="P92" s="122"/>
      <c r="Q92" s="57"/>
      <c r="R92" s="57"/>
      <c r="S92" s="54"/>
      <c r="T92" s="126"/>
      <c r="U92" s="127"/>
      <c r="V92" s="127">
        <f t="shared" ref="V92:V143" si="1">R92-U92</f>
        <v>0</v>
      </c>
      <c r="W92" s="116"/>
      <c r="X92" s="128"/>
      <c r="Y92" s="116"/>
      <c r="Z92" s="127"/>
    </row>
    <row r="93" spans="1:26" s="123" customFormat="1" x14ac:dyDescent="0.25">
      <c r="A93" s="116">
        <v>91</v>
      </c>
      <c r="B93" s="57" t="s">
        <v>58</v>
      </c>
      <c r="C93" s="57" t="s">
        <v>812</v>
      </c>
      <c r="D93" s="117">
        <v>46128</v>
      </c>
      <c r="E93" s="57" t="s">
        <v>813</v>
      </c>
      <c r="F93" s="118" t="s">
        <v>814</v>
      </c>
      <c r="G93" s="57" t="s">
        <v>43</v>
      </c>
      <c r="H93" s="57">
        <v>24</v>
      </c>
      <c r="I93" s="117">
        <v>46128</v>
      </c>
      <c r="J93" s="117">
        <v>46157</v>
      </c>
      <c r="K93" s="117">
        <v>46128</v>
      </c>
      <c r="L93" s="121" t="s">
        <v>815</v>
      </c>
      <c r="M93" s="57" t="s">
        <v>43</v>
      </c>
      <c r="N93" s="57">
        <v>24</v>
      </c>
      <c r="O93" s="117"/>
      <c r="P93" s="122"/>
      <c r="Q93" s="57"/>
      <c r="R93" s="57"/>
      <c r="S93" s="54"/>
      <c r="T93" s="126"/>
      <c r="U93" s="127"/>
      <c r="V93" s="127">
        <f t="shared" si="1"/>
        <v>0</v>
      </c>
      <c r="W93" s="116"/>
      <c r="X93" s="128"/>
      <c r="Y93" s="116"/>
      <c r="Z93" s="127"/>
    </row>
    <row r="94" spans="1:26" s="123" customFormat="1" x14ac:dyDescent="0.25">
      <c r="A94" s="116">
        <v>92</v>
      </c>
      <c r="B94" s="57" t="s">
        <v>58</v>
      </c>
      <c r="C94" s="57" t="s">
        <v>816</v>
      </c>
      <c r="D94" s="117">
        <v>46128</v>
      </c>
      <c r="E94" s="57" t="s">
        <v>817</v>
      </c>
      <c r="F94" s="118" t="s">
        <v>818</v>
      </c>
      <c r="G94" s="57" t="s">
        <v>43</v>
      </c>
      <c r="H94" s="57">
        <v>24</v>
      </c>
      <c r="I94" s="117">
        <v>46128</v>
      </c>
      <c r="J94" s="117">
        <v>46157</v>
      </c>
      <c r="K94" s="117">
        <v>46128</v>
      </c>
      <c r="L94" s="121" t="s">
        <v>819</v>
      </c>
      <c r="M94" s="57" t="s">
        <v>43</v>
      </c>
      <c r="N94" s="57">
        <v>24</v>
      </c>
      <c r="O94" s="117"/>
      <c r="P94" s="122"/>
      <c r="Q94" s="57"/>
      <c r="R94" s="57"/>
      <c r="S94" s="54"/>
      <c r="T94" s="126"/>
      <c r="U94" s="127"/>
      <c r="V94" s="127">
        <f t="shared" si="1"/>
        <v>0</v>
      </c>
      <c r="W94" s="116"/>
      <c r="X94" s="128"/>
      <c r="Y94" s="116"/>
      <c r="Z94" s="127"/>
    </row>
    <row r="95" spans="1:26" s="123" customFormat="1" x14ac:dyDescent="0.25">
      <c r="A95" s="116">
        <v>93</v>
      </c>
      <c r="B95" s="57" t="s">
        <v>58</v>
      </c>
      <c r="C95" s="57" t="s">
        <v>820</v>
      </c>
      <c r="D95" s="117">
        <v>46128</v>
      </c>
      <c r="E95" s="57" t="s">
        <v>821</v>
      </c>
      <c r="F95" s="118" t="s">
        <v>822</v>
      </c>
      <c r="G95" s="57" t="s">
        <v>43</v>
      </c>
      <c r="H95" s="57">
        <v>16</v>
      </c>
      <c r="I95" s="117">
        <v>46128</v>
      </c>
      <c r="J95" s="117">
        <v>46157</v>
      </c>
      <c r="K95" s="117">
        <v>46128</v>
      </c>
      <c r="L95" s="121" t="s">
        <v>823</v>
      </c>
      <c r="M95" s="57" t="s">
        <v>43</v>
      </c>
      <c r="N95" s="57">
        <v>16</v>
      </c>
      <c r="O95" s="117"/>
      <c r="P95" s="122"/>
      <c r="Q95" s="57"/>
      <c r="R95" s="57"/>
      <c r="S95" s="54"/>
      <c r="T95" s="126"/>
      <c r="U95" s="127"/>
      <c r="V95" s="127">
        <f t="shared" si="1"/>
        <v>0</v>
      </c>
      <c r="W95" s="116"/>
      <c r="X95" s="128"/>
      <c r="Y95" s="116"/>
      <c r="Z95" s="127"/>
    </row>
    <row r="96" spans="1:26" s="123" customFormat="1" x14ac:dyDescent="0.25">
      <c r="A96" s="116">
        <v>94</v>
      </c>
      <c r="B96" s="57" t="s">
        <v>58</v>
      </c>
      <c r="C96" s="57" t="s">
        <v>820</v>
      </c>
      <c r="D96" s="117">
        <v>46128</v>
      </c>
      <c r="E96" s="57" t="s">
        <v>821</v>
      </c>
      <c r="F96" s="118" t="s">
        <v>824</v>
      </c>
      <c r="G96" s="57" t="s">
        <v>43</v>
      </c>
      <c r="H96" s="57">
        <v>8</v>
      </c>
      <c r="I96" s="117">
        <v>46128</v>
      </c>
      <c r="J96" s="117">
        <v>46157</v>
      </c>
      <c r="K96" s="117">
        <v>46128</v>
      </c>
      <c r="L96" s="121" t="s">
        <v>823</v>
      </c>
      <c r="M96" s="57" t="s">
        <v>43</v>
      </c>
      <c r="N96" s="57">
        <v>8</v>
      </c>
      <c r="O96" s="117"/>
      <c r="P96" s="122"/>
      <c r="Q96" s="57"/>
      <c r="R96" s="57"/>
      <c r="S96" s="54"/>
      <c r="T96" s="126"/>
      <c r="U96" s="127"/>
      <c r="V96" s="127">
        <f t="shared" si="1"/>
        <v>0</v>
      </c>
      <c r="W96" s="116"/>
      <c r="X96" s="128"/>
      <c r="Y96" s="116"/>
      <c r="Z96" s="127"/>
    </row>
    <row r="97" spans="1:26" s="123" customFormat="1" x14ac:dyDescent="0.25">
      <c r="A97" s="116">
        <v>95</v>
      </c>
      <c r="B97" s="57" t="s">
        <v>58</v>
      </c>
      <c r="C97" s="57" t="s">
        <v>825</v>
      </c>
      <c r="D97" s="117">
        <v>46128</v>
      </c>
      <c r="E97" s="57" t="s">
        <v>826</v>
      </c>
      <c r="F97" s="118" t="s">
        <v>814</v>
      </c>
      <c r="G97" s="57" t="s">
        <v>43</v>
      </c>
      <c r="H97" s="57">
        <v>20</v>
      </c>
      <c r="I97" s="117">
        <v>46128</v>
      </c>
      <c r="J97" s="117">
        <v>46132</v>
      </c>
      <c r="K97" s="117">
        <v>46128</v>
      </c>
      <c r="L97" s="121" t="s">
        <v>827</v>
      </c>
      <c r="M97" s="57" t="s">
        <v>43</v>
      </c>
      <c r="N97" s="57">
        <v>20</v>
      </c>
      <c r="O97" s="117"/>
      <c r="P97" s="122"/>
      <c r="Q97" s="57"/>
      <c r="R97" s="57"/>
      <c r="S97" s="54"/>
      <c r="T97" s="126"/>
      <c r="U97" s="127"/>
      <c r="V97" s="127">
        <f t="shared" si="1"/>
        <v>0</v>
      </c>
      <c r="W97" s="116"/>
      <c r="X97" s="128"/>
      <c r="Y97" s="116"/>
      <c r="Z97" s="127"/>
    </row>
    <row r="98" spans="1:26" s="123" customFormat="1" x14ac:dyDescent="0.25">
      <c r="A98" s="116">
        <v>96</v>
      </c>
      <c r="B98" s="57" t="s">
        <v>58</v>
      </c>
      <c r="C98" s="57" t="s">
        <v>828</v>
      </c>
      <c r="D98" s="117">
        <v>46128</v>
      </c>
      <c r="E98" s="57" t="s">
        <v>829</v>
      </c>
      <c r="F98" s="118" t="s">
        <v>818</v>
      </c>
      <c r="G98" s="57" t="s">
        <v>43</v>
      </c>
      <c r="H98" s="57">
        <v>36</v>
      </c>
      <c r="I98" s="117">
        <v>46128</v>
      </c>
      <c r="J98" s="117">
        <v>46172</v>
      </c>
      <c r="K98" s="117">
        <v>46128</v>
      </c>
      <c r="L98" s="121" t="s">
        <v>830</v>
      </c>
      <c r="M98" s="57" t="s">
        <v>43</v>
      </c>
      <c r="N98" s="57">
        <v>36</v>
      </c>
      <c r="O98" s="117"/>
      <c r="P98" s="122"/>
      <c r="Q98" s="57"/>
      <c r="R98" s="57"/>
      <c r="S98" s="54"/>
      <c r="T98" s="126"/>
      <c r="U98" s="127"/>
      <c r="V98" s="127">
        <f t="shared" si="1"/>
        <v>0</v>
      </c>
      <c r="W98" s="116"/>
      <c r="X98" s="128"/>
      <c r="Y98" s="116"/>
      <c r="Z98" s="127"/>
    </row>
    <row r="99" spans="1:26" s="123" customFormat="1" x14ac:dyDescent="0.25">
      <c r="A99" s="116">
        <v>97</v>
      </c>
      <c r="B99" s="57" t="s">
        <v>58</v>
      </c>
      <c r="C99" s="57" t="s">
        <v>831</v>
      </c>
      <c r="D99" s="117">
        <v>46129</v>
      </c>
      <c r="E99" s="57" t="s">
        <v>832</v>
      </c>
      <c r="F99" s="118" t="s">
        <v>536</v>
      </c>
      <c r="G99" s="57" t="s">
        <v>43</v>
      </c>
      <c r="H99" s="57">
        <v>1</v>
      </c>
      <c r="I99" s="117">
        <v>46129</v>
      </c>
      <c r="J99" s="117">
        <v>46132</v>
      </c>
      <c r="K99" s="117">
        <v>46129</v>
      </c>
      <c r="L99" s="121" t="s">
        <v>833</v>
      </c>
      <c r="M99" s="57" t="s">
        <v>43</v>
      </c>
      <c r="N99" s="57">
        <v>1</v>
      </c>
      <c r="O99" s="117">
        <v>46130</v>
      </c>
      <c r="P99" s="122" t="s">
        <v>537</v>
      </c>
      <c r="Q99" s="57" t="s">
        <v>43</v>
      </c>
      <c r="R99" s="57">
        <v>1</v>
      </c>
      <c r="S99" s="57">
        <v>14000</v>
      </c>
      <c r="T99" s="126">
        <v>46130</v>
      </c>
      <c r="U99" s="127">
        <v>1</v>
      </c>
      <c r="V99" s="127">
        <f t="shared" si="1"/>
        <v>0</v>
      </c>
      <c r="W99" s="116" t="s">
        <v>85</v>
      </c>
      <c r="X99" s="128"/>
      <c r="Y99" s="116"/>
      <c r="Z99" s="116" t="s">
        <v>759</v>
      </c>
    </row>
    <row r="100" spans="1:26" s="123" customFormat="1" x14ac:dyDescent="0.25">
      <c r="A100" s="116">
        <v>98</v>
      </c>
      <c r="B100" s="57" t="s">
        <v>760</v>
      </c>
      <c r="C100" s="57" t="s">
        <v>786</v>
      </c>
      <c r="D100" s="117">
        <v>46130</v>
      </c>
      <c r="E100" s="57" t="s">
        <v>834</v>
      </c>
      <c r="F100" s="118" t="s">
        <v>835</v>
      </c>
      <c r="G100" s="57" t="s">
        <v>43</v>
      </c>
      <c r="H100" s="57">
        <v>2</v>
      </c>
      <c r="I100" s="117">
        <v>46130</v>
      </c>
      <c r="J100" s="117">
        <v>46142</v>
      </c>
      <c r="K100" s="117">
        <v>46130</v>
      </c>
      <c r="L100" s="121" t="s">
        <v>836</v>
      </c>
      <c r="M100" s="57" t="s">
        <v>43</v>
      </c>
      <c r="N100" s="57">
        <v>2</v>
      </c>
      <c r="O100" s="117">
        <v>46136</v>
      </c>
      <c r="P100" s="122" t="s">
        <v>837</v>
      </c>
      <c r="Q100" s="57" t="s">
        <v>43</v>
      </c>
      <c r="R100" s="57">
        <v>2</v>
      </c>
      <c r="S100" s="54">
        <v>1640.8</v>
      </c>
      <c r="T100" s="126"/>
      <c r="U100" s="127"/>
      <c r="V100" s="127">
        <f t="shared" si="1"/>
        <v>2</v>
      </c>
      <c r="W100" s="116" t="s">
        <v>60</v>
      </c>
      <c r="X100" s="128"/>
      <c r="Y100" s="116"/>
      <c r="Z100" s="127"/>
    </row>
    <row r="101" spans="1:26" s="123" customFormat="1" x14ac:dyDescent="0.25">
      <c r="A101" s="116">
        <v>99</v>
      </c>
      <c r="B101" s="57" t="s">
        <v>56</v>
      </c>
      <c r="C101" s="57" t="s">
        <v>838</v>
      </c>
      <c r="D101" s="117">
        <v>46130</v>
      </c>
      <c r="E101" s="57" t="s">
        <v>839</v>
      </c>
      <c r="F101" s="118" t="s">
        <v>840</v>
      </c>
      <c r="G101" s="57" t="s">
        <v>43</v>
      </c>
      <c r="H101" s="57">
        <v>40</v>
      </c>
      <c r="I101" s="117">
        <v>46130</v>
      </c>
      <c r="J101" s="117">
        <v>46142</v>
      </c>
      <c r="K101" s="117">
        <v>46130</v>
      </c>
      <c r="L101" s="121" t="s">
        <v>841</v>
      </c>
      <c r="M101" s="57" t="s">
        <v>43</v>
      </c>
      <c r="N101" s="124">
        <v>40</v>
      </c>
      <c r="O101" s="117"/>
      <c r="P101" s="122"/>
      <c r="Q101" s="57"/>
      <c r="R101" s="57"/>
      <c r="S101" s="54"/>
      <c r="T101" s="126"/>
      <c r="U101" s="127"/>
      <c r="V101" s="127">
        <f t="shared" si="1"/>
        <v>0</v>
      </c>
      <c r="W101" s="116"/>
      <c r="X101" s="128"/>
      <c r="Y101" s="116"/>
      <c r="Z101" s="127"/>
    </row>
    <row r="102" spans="1:26" s="123" customFormat="1" x14ac:dyDescent="0.25">
      <c r="A102" s="116">
        <v>100</v>
      </c>
      <c r="B102" s="57" t="s">
        <v>56</v>
      </c>
      <c r="C102" s="57" t="s">
        <v>838</v>
      </c>
      <c r="D102" s="117">
        <v>46130</v>
      </c>
      <c r="E102" s="57" t="s">
        <v>839</v>
      </c>
      <c r="F102" s="118" t="s">
        <v>842</v>
      </c>
      <c r="G102" s="57" t="s">
        <v>43</v>
      </c>
      <c r="H102" s="57">
        <v>40</v>
      </c>
      <c r="I102" s="117">
        <v>46130</v>
      </c>
      <c r="J102" s="117">
        <v>46142</v>
      </c>
      <c r="K102" s="117">
        <v>46130</v>
      </c>
      <c r="L102" s="121" t="s">
        <v>841</v>
      </c>
      <c r="M102" s="57" t="s">
        <v>43</v>
      </c>
      <c r="N102" s="124">
        <v>40</v>
      </c>
      <c r="O102" s="117"/>
      <c r="P102" s="122"/>
      <c r="Q102" s="57"/>
      <c r="R102" s="57"/>
      <c r="S102" s="54"/>
      <c r="T102" s="126"/>
      <c r="U102" s="127"/>
      <c r="V102" s="127">
        <f t="shared" si="1"/>
        <v>0</v>
      </c>
      <c r="W102" s="116"/>
      <c r="X102" s="128"/>
      <c r="Y102" s="116"/>
      <c r="Z102" s="127"/>
    </row>
    <row r="103" spans="1:26" s="123" customFormat="1" x14ac:dyDescent="0.25">
      <c r="A103" s="116">
        <v>101</v>
      </c>
      <c r="B103" s="57" t="s">
        <v>56</v>
      </c>
      <c r="C103" s="57" t="s">
        <v>838</v>
      </c>
      <c r="D103" s="117">
        <v>46130</v>
      </c>
      <c r="E103" s="57" t="s">
        <v>839</v>
      </c>
      <c r="F103" s="118" t="s">
        <v>843</v>
      </c>
      <c r="G103" s="57" t="s">
        <v>50</v>
      </c>
      <c r="H103" s="57">
        <v>500</v>
      </c>
      <c r="I103" s="117">
        <v>46130</v>
      </c>
      <c r="J103" s="117">
        <v>46142</v>
      </c>
      <c r="K103" s="117">
        <v>46130</v>
      </c>
      <c r="L103" s="121" t="s">
        <v>841</v>
      </c>
      <c r="M103" s="57" t="s">
        <v>50</v>
      </c>
      <c r="N103" s="124">
        <v>500</v>
      </c>
      <c r="O103" s="117"/>
      <c r="P103" s="122"/>
      <c r="Q103" s="57"/>
      <c r="R103" s="57"/>
      <c r="S103" s="54"/>
      <c r="T103" s="126"/>
      <c r="U103" s="127"/>
      <c r="V103" s="127">
        <f t="shared" si="1"/>
        <v>0</v>
      </c>
      <c r="W103" s="116"/>
      <c r="X103" s="128"/>
      <c r="Y103" s="116"/>
      <c r="Z103" s="127"/>
    </row>
    <row r="104" spans="1:26" s="123" customFormat="1" x14ac:dyDescent="0.25">
      <c r="A104" s="116">
        <v>102</v>
      </c>
      <c r="B104" s="57" t="s">
        <v>58</v>
      </c>
      <c r="C104" s="57" t="s">
        <v>844</v>
      </c>
      <c r="D104" s="117">
        <v>46132</v>
      </c>
      <c r="E104" s="57" t="s">
        <v>845</v>
      </c>
      <c r="F104" s="133" t="s">
        <v>634</v>
      </c>
      <c r="G104" s="57" t="s">
        <v>43</v>
      </c>
      <c r="H104" s="57">
        <v>1</v>
      </c>
      <c r="I104" s="125">
        <v>46132</v>
      </c>
      <c r="J104" s="125">
        <v>46135</v>
      </c>
      <c r="K104" s="125">
        <v>46132</v>
      </c>
      <c r="L104" s="121" t="s">
        <v>846</v>
      </c>
      <c r="M104" s="57" t="s">
        <v>43</v>
      </c>
      <c r="N104" s="57">
        <v>1</v>
      </c>
      <c r="O104" s="117">
        <v>46134</v>
      </c>
      <c r="P104" s="122" t="s">
        <v>847</v>
      </c>
      <c r="Q104" s="57" t="s">
        <v>43</v>
      </c>
      <c r="R104" s="57">
        <v>1</v>
      </c>
      <c r="S104" s="54">
        <v>4600</v>
      </c>
      <c r="T104" s="126">
        <v>46132</v>
      </c>
      <c r="U104" s="127">
        <v>1</v>
      </c>
      <c r="V104" s="127">
        <f t="shared" si="1"/>
        <v>0</v>
      </c>
      <c r="W104" s="116" t="s">
        <v>85</v>
      </c>
      <c r="X104" s="128"/>
      <c r="Y104" s="116"/>
      <c r="Z104" s="116" t="s">
        <v>848</v>
      </c>
    </row>
    <row r="105" spans="1:26" s="123" customFormat="1" x14ac:dyDescent="0.25">
      <c r="A105" s="116">
        <v>103</v>
      </c>
      <c r="B105" s="57" t="s">
        <v>58</v>
      </c>
      <c r="C105" s="57" t="s">
        <v>844</v>
      </c>
      <c r="D105" s="117">
        <v>46132</v>
      </c>
      <c r="E105" s="57" t="s">
        <v>845</v>
      </c>
      <c r="F105" s="133" t="s">
        <v>238</v>
      </c>
      <c r="G105" s="57" t="s">
        <v>43</v>
      </c>
      <c r="H105" s="57">
        <v>1</v>
      </c>
      <c r="I105" s="125">
        <v>46132</v>
      </c>
      <c r="J105" s="125">
        <v>46135</v>
      </c>
      <c r="K105" s="125">
        <v>46132</v>
      </c>
      <c r="L105" s="121" t="s">
        <v>846</v>
      </c>
      <c r="M105" s="57" t="s">
        <v>43</v>
      </c>
      <c r="N105" s="57">
        <v>1</v>
      </c>
      <c r="O105" s="117">
        <v>46134</v>
      </c>
      <c r="P105" s="122" t="s">
        <v>847</v>
      </c>
      <c r="Q105" s="57" t="s">
        <v>43</v>
      </c>
      <c r="R105" s="57">
        <v>1</v>
      </c>
      <c r="S105" s="54">
        <v>1100</v>
      </c>
      <c r="T105" s="126">
        <v>46132</v>
      </c>
      <c r="U105" s="127">
        <v>1</v>
      </c>
      <c r="V105" s="127">
        <f t="shared" si="1"/>
        <v>0</v>
      </c>
      <c r="W105" s="116" t="s">
        <v>85</v>
      </c>
      <c r="X105" s="128"/>
      <c r="Y105" s="116"/>
      <c r="Z105" s="116" t="s">
        <v>848</v>
      </c>
    </row>
    <row r="106" spans="1:26" s="123" customFormat="1" x14ac:dyDescent="0.25">
      <c r="A106" s="116">
        <v>104</v>
      </c>
      <c r="B106" s="57" t="s">
        <v>58</v>
      </c>
      <c r="C106" s="57" t="s">
        <v>844</v>
      </c>
      <c r="D106" s="117">
        <v>46132</v>
      </c>
      <c r="E106" s="57" t="s">
        <v>845</v>
      </c>
      <c r="F106" s="133" t="s">
        <v>196</v>
      </c>
      <c r="G106" s="57" t="s">
        <v>43</v>
      </c>
      <c r="H106" s="57">
        <v>2</v>
      </c>
      <c r="I106" s="125">
        <v>46132</v>
      </c>
      <c r="J106" s="125">
        <v>46135</v>
      </c>
      <c r="K106" s="125">
        <v>46132</v>
      </c>
      <c r="L106" s="121" t="s">
        <v>846</v>
      </c>
      <c r="M106" s="57" t="s">
        <v>43</v>
      </c>
      <c r="N106" s="57">
        <v>2</v>
      </c>
      <c r="O106" s="117">
        <v>46134</v>
      </c>
      <c r="P106" s="122" t="s">
        <v>847</v>
      </c>
      <c r="Q106" s="57" t="s">
        <v>43</v>
      </c>
      <c r="R106" s="57">
        <v>2</v>
      </c>
      <c r="S106" s="54">
        <v>1400</v>
      </c>
      <c r="T106" s="126">
        <v>46132</v>
      </c>
      <c r="U106" s="127">
        <v>2</v>
      </c>
      <c r="V106" s="127">
        <f t="shared" si="1"/>
        <v>0</v>
      </c>
      <c r="W106" s="116" t="s">
        <v>85</v>
      </c>
      <c r="X106" s="128"/>
      <c r="Y106" s="116"/>
      <c r="Z106" s="116" t="s">
        <v>848</v>
      </c>
    </row>
    <row r="107" spans="1:26" s="123" customFormat="1" ht="30" x14ac:dyDescent="0.25">
      <c r="A107" s="116">
        <v>105</v>
      </c>
      <c r="B107" s="57" t="s">
        <v>58</v>
      </c>
      <c r="C107" s="57" t="s">
        <v>696</v>
      </c>
      <c r="D107" s="117">
        <v>46132</v>
      </c>
      <c r="E107" s="57" t="s">
        <v>849</v>
      </c>
      <c r="F107" s="118" t="s">
        <v>850</v>
      </c>
      <c r="G107" s="57" t="s">
        <v>50</v>
      </c>
      <c r="H107" s="57">
        <v>5000</v>
      </c>
      <c r="I107" s="120">
        <v>46132</v>
      </c>
      <c r="J107" s="117">
        <v>46143</v>
      </c>
      <c r="K107" s="120">
        <v>46132</v>
      </c>
      <c r="L107" s="121" t="s">
        <v>851</v>
      </c>
      <c r="M107" s="57" t="s">
        <v>50</v>
      </c>
      <c r="N107" s="57">
        <v>5000</v>
      </c>
      <c r="O107" s="134" t="s">
        <v>852</v>
      </c>
      <c r="P107" s="135" t="s">
        <v>853</v>
      </c>
      <c r="Q107" s="57" t="s">
        <v>50</v>
      </c>
      <c r="R107" s="57">
        <f>3000+3000</f>
        <v>6000</v>
      </c>
      <c r="S107" s="54" t="s">
        <v>854</v>
      </c>
      <c r="T107" s="126"/>
      <c r="U107" s="127"/>
      <c r="V107" s="127">
        <f t="shared" si="1"/>
        <v>6000</v>
      </c>
      <c r="W107" s="136" t="s">
        <v>855</v>
      </c>
      <c r="X107" s="128"/>
      <c r="Y107" s="116"/>
      <c r="Z107" s="127"/>
    </row>
    <row r="108" spans="1:26" s="123" customFormat="1" x14ac:dyDescent="0.25">
      <c r="A108" s="116">
        <v>106</v>
      </c>
      <c r="B108" s="57" t="s">
        <v>760</v>
      </c>
      <c r="C108" s="57" t="s">
        <v>696</v>
      </c>
      <c r="D108" s="117">
        <v>46133</v>
      </c>
      <c r="E108" s="57" t="s">
        <v>856</v>
      </c>
      <c r="F108" s="131" t="s">
        <v>857</v>
      </c>
      <c r="G108" s="57" t="s">
        <v>43</v>
      </c>
      <c r="H108" s="124">
        <v>12</v>
      </c>
      <c r="I108" s="125">
        <v>46132</v>
      </c>
      <c r="J108" s="125">
        <v>46142</v>
      </c>
      <c r="K108" s="125">
        <v>46133</v>
      </c>
      <c r="L108" s="121" t="s">
        <v>858</v>
      </c>
      <c r="M108" s="57" t="s">
        <v>43</v>
      </c>
      <c r="N108" s="124">
        <v>12</v>
      </c>
      <c r="O108" s="117">
        <v>46137</v>
      </c>
      <c r="P108" s="122" t="s">
        <v>859</v>
      </c>
      <c r="Q108" s="57" t="s">
        <v>43</v>
      </c>
      <c r="R108" s="57">
        <v>12</v>
      </c>
      <c r="S108" s="54">
        <v>20</v>
      </c>
      <c r="T108" s="126"/>
      <c r="U108" s="127"/>
      <c r="V108" s="127">
        <f t="shared" si="1"/>
        <v>12</v>
      </c>
      <c r="W108" s="116" t="s">
        <v>45</v>
      </c>
      <c r="X108" s="128"/>
      <c r="Y108" s="116"/>
      <c r="Z108" s="127"/>
    </row>
    <row r="109" spans="1:26" s="123" customFormat="1" x14ac:dyDescent="0.25">
      <c r="A109" s="116">
        <v>107</v>
      </c>
      <c r="B109" s="57" t="s">
        <v>760</v>
      </c>
      <c r="C109" s="57" t="s">
        <v>696</v>
      </c>
      <c r="D109" s="117">
        <v>46133</v>
      </c>
      <c r="E109" s="57" t="s">
        <v>856</v>
      </c>
      <c r="F109" s="131" t="s">
        <v>860</v>
      </c>
      <c r="G109" s="57" t="s">
        <v>43</v>
      </c>
      <c r="H109" s="124">
        <v>24</v>
      </c>
      <c r="I109" s="125">
        <v>46132</v>
      </c>
      <c r="J109" s="125">
        <v>46142</v>
      </c>
      <c r="K109" s="125">
        <v>46133</v>
      </c>
      <c r="L109" s="121" t="s">
        <v>858</v>
      </c>
      <c r="M109" s="57" t="s">
        <v>43</v>
      </c>
      <c r="N109" s="124">
        <v>24</v>
      </c>
      <c r="O109" s="117">
        <v>46137</v>
      </c>
      <c r="P109" s="122" t="s">
        <v>859</v>
      </c>
      <c r="Q109" s="57" t="s">
        <v>43</v>
      </c>
      <c r="R109" s="158">
        <v>24</v>
      </c>
      <c r="S109" s="54">
        <v>24</v>
      </c>
      <c r="T109" s="126"/>
      <c r="U109" s="127"/>
      <c r="V109" s="127">
        <f t="shared" si="1"/>
        <v>24</v>
      </c>
      <c r="W109" s="116" t="s">
        <v>45</v>
      </c>
      <c r="X109" s="128"/>
      <c r="Y109" s="116"/>
      <c r="Z109" s="127"/>
    </row>
    <row r="110" spans="1:26" s="123" customFormat="1" x14ac:dyDescent="0.25">
      <c r="A110" s="116">
        <v>108</v>
      </c>
      <c r="B110" s="57" t="s">
        <v>760</v>
      </c>
      <c r="C110" s="57" t="s">
        <v>696</v>
      </c>
      <c r="D110" s="117">
        <v>46133</v>
      </c>
      <c r="E110" s="57" t="s">
        <v>856</v>
      </c>
      <c r="F110" s="131" t="s">
        <v>861</v>
      </c>
      <c r="G110" s="57" t="s">
        <v>43</v>
      </c>
      <c r="H110" s="124">
        <v>24</v>
      </c>
      <c r="I110" s="125">
        <v>46132</v>
      </c>
      <c r="J110" s="125">
        <v>46142</v>
      </c>
      <c r="K110" s="125">
        <v>46133</v>
      </c>
      <c r="L110" s="121" t="s">
        <v>858</v>
      </c>
      <c r="M110" s="57" t="s">
        <v>43</v>
      </c>
      <c r="N110" s="124">
        <v>24</v>
      </c>
      <c r="O110" s="117">
        <v>46137</v>
      </c>
      <c r="P110" s="122" t="s">
        <v>859</v>
      </c>
      <c r="Q110" s="57" t="s">
        <v>43</v>
      </c>
      <c r="R110" s="158">
        <v>24</v>
      </c>
      <c r="S110" s="54">
        <v>24</v>
      </c>
      <c r="T110" s="126"/>
      <c r="U110" s="127"/>
      <c r="V110" s="127">
        <f t="shared" si="1"/>
        <v>24</v>
      </c>
      <c r="W110" s="116" t="s">
        <v>45</v>
      </c>
      <c r="X110" s="128"/>
      <c r="Y110" s="116"/>
      <c r="Z110" s="127"/>
    </row>
    <row r="111" spans="1:26" s="123" customFormat="1" x14ac:dyDescent="0.25">
      <c r="A111" s="116">
        <v>109</v>
      </c>
      <c r="B111" s="57" t="s">
        <v>760</v>
      </c>
      <c r="C111" s="57" t="s">
        <v>696</v>
      </c>
      <c r="D111" s="117">
        <v>46133</v>
      </c>
      <c r="E111" s="57" t="s">
        <v>856</v>
      </c>
      <c r="F111" s="131" t="s">
        <v>862</v>
      </c>
      <c r="G111" s="57" t="s">
        <v>43</v>
      </c>
      <c r="H111" s="124">
        <v>6</v>
      </c>
      <c r="I111" s="125">
        <v>46132</v>
      </c>
      <c r="J111" s="125">
        <v>46142</v>
      </c>
      <c r="K111" s="125">
        <v>46133</v>
      </c>
      <c r="L111" s="121" t="s">
        <v>858</v>
      </c>
      <c r="M111" s="57" t="s">
        <v>43</v>
      </c>
      <c r="N111" s="124">
        <v>6</v>
      </c>
      <c r="O111" s="117">
        <v>46137</v>
      </c>
      <c r="P111" s="122" t="s">
        <v>859</v>
      </c>
      <c r="Q111" s="57" t="s">
        <v>43</v>
      </c>
      <c r="R111" s="57">
        <v>6</v>
      </c>
      <c r="S111" s="54">
        <v>35</v>
      </c>
      <c r="T111" s="126"/>
      <c r="U111" s="127"/>
      <c r="V111" s="127">
        <f t="shared" si="1"/>
        <v>6</v>
      </c>
      <c r="W111" s="116" t="s">
        <v>45</v>
      </c>
      <c r="X111" s="128"/>
      <c r="Y111" s="116"/>
      <c r="Z111" s="127"/>
    </row>
    <row r="112" spans="1:26" s="123" customFormat="1" x14ac:dyDescent="0.25">
      <c r="A112" s="116">
        <v>110</v>
      </c>
      <c r="B112" s="57" t="s">
        <v>760</v>
      </c>
      <c r="C112" s="57" t="s">
        <v>696</v>
      </c>
      <c r="D112" s="117">
        <v>46133</v>
      </c>
      <c r="E112" s="57" t="s">
        <v>856</v>
      </c>
      <c r="F112" s="131" t="s">
        <v>863</v>
      </c>
      <c r="G112" s="57" t="s">
        <v>43</v>
      </c>
      <c r="H112" s="124">
        <v>100</v>
      </c>
      <c r="I112" s="125">
        <v>46132</v>
      </c>
      <c r="J112" s="125">
        <v>46142</v>
      </c>
      <c r="K112" s="125">
        <v>46133</v>
      </c>
      <c r="L112" s="121" t="s">
        <v>858</v>
      </c>
      <c r="M112" s="57" t="s">
        <v>43</v>
      </c>
      <c r="N112" s="124">
        <v>100</v>
      </c>
      <c r="O112" s="117">
        <v>46137</v>
      </c>
      <c r="P112" s="122" t="s">
        <v>859</v>
      </c>
      <c r="Q112" s="57" t="s">
        <v>43</v>
      </c>
      <c r="R112" s="57">
        <v>100</v>
      </c>
      <c r="S112" s="54">
        <v>2.2000000000000002</v>
      </c>
      <c r="T112" s="126"/>
      <c r="U112" s="127"/>
      <c r="V112" s="127">
        <f t="shared" si="1"/>
        <v>100</v>
      </c>
      <c r="W112" s="116" t="s">
        <v>45</v>
      </c>
      <c r="X112" s="128"/>
      <c r="Y112" s="116"/>
      <c r="Z112" s="127"/>
    </row>
    <row r="113" spans="1:26" s="123" customFormat="1" x14ac:dyDescent="0.25">
      <c r="A113" s="116">
        <v>111</v>
      </c>
      <c r="B113" s="57" t="s">
        <v>760</v>
      </c>
      <c r="C113" s="57" t="s">
        <v>696</v>
      </c>
      <c r="D113" s="117">
        <v>46133</v>
      </c>
      <c r="E113" s="57" t="s">
        <v>856</v>
      </c>
      <c r="F113" s="131" t="s">
        <v>864</v>
      </c>
      <c r="G113" s="57" t="s">
        <v>43</v>
      </c>
      <c r="H113" s="124">
        <v>4</v>
      </c>
      <c r="I113" s="125">
        <v>46132</v>
      </c>
      <c r="J113" s="125">
        <v>46142</v>
      </c>
      <c r="K113" s="125">
        <v>46133</v>
      </c>
      <c r="L113" s="121" t="s">
        <v>858</v>
      </c>
      <c r="M113" s="57" t="s">
        <v>43</v>
      </c>
      <c r="N113" s="124">
        <v>4</v>
      </c>
      <c r="O113" s="117">
        <v>46137</v>
      </c>
      <c r="P113" s="122" t="s">
        <v>859</v>
      </c>
      <c r="Q113" s="57" t="s">
        <v>43</v>
      </c>
      <c r="R113" s="57">
        <v>4</v>
      </c>
      <c r="S113" s="54">
        <v>300</v>
      </c>
      <c r="T113" s="126"/>
      <c r="U113" s="127"/>
      <c r="V113" s="127">
        <f t="shared" si="1"/>
        <v>4</v>
      </c>
      <c r="W113" s="116" t="s">
        <v>45</v>
      </c>
      <c r="X113" s="128"/>
      <c r="Y113" s="116"/>
      <c r="Z113" s="127"/>
    </row>
    <row r="114" spans="1:26" s="123" customFormat="1" x14ac:dyDescent="0.25">
      <c r="A114" s="116">
        <v>112</v>
      </c>
      <c r="B114" s="57" t="s">
        <v>760</v>
      </c>
      <c r="C114" s="57" t="s">
        <v>696</v>
      </c>
      <c r="D114" s="117">
        <v>46133</v>
      </c>
      <c r="E114" s="57" t="s">
        <v>856</v>
      </c>
      <c r="F114" s="131" t="s">
        <v>865</v>
      </c>
      <c r="G114" s="57" t="s">
        <v>43</v>
      </c>
      <c r="H114" s="124">
        <v>4</v>
      </c>
      <c r="I114" s="125">
        <v>46132</v>
      </c>
      <c r="J114" s="125">
        <v>46142</v>
      </c>
      <c r="K114" s="125">
        <v>46133</v>
      </c>
      <c r="L114" s="121" t="s">
        <v>858</v>
      </c>
      <c r="M114" s="57" t="s">
        <v>43</v>
      </c>
      <c r="N114" s="124">
        <v>4</v>
      </c>
      <c r="O114" s="117">
        <v>46137</v>
      </c>
      <c r="P114" s="122" t="s">
        <v>859</v>
      </c>
      <c r="Q114" s="57" t="s">
        <v>43</v>
      </c>
      <c r="R114" s="57">
        <v>4</v>
      </c>
      <c r="S114" s="54">
        <v>35</v>
      </c>
      <c r="T114" s="126"/>
      <c r="U114" s="127"/>
      <c r="V114" s="127">
        <f t="shared" si="1"/>
        <v>4</v>
      </c>
      <c r="W114" s="116" t="s">
        <v>45</v>
      </c>
      <c r="X114" s="128"/>
      <c r="Y114" s="116"/>
      <c r="Z114" s="127"/>
    </row>
    <row r="115" spans="1:26" s="123" customFormat="1" x14ac:dyDescent="0.25">
      <c r="A115" s="116">
        <v>113</v>
      </c>
      <c r="B115" s="57" t="s">
        <v>760</v>
      </c>
      <c r="C115" s="57" t="s">
        <v>696</v>
      </c>
      <c r="D115" s="117">
        <v>46133</v>
      </c>
      <c r="E115" s="57" t="s">
        <v>856</v>
      </c>
      <c r="F115" s="131" t="s">
        <v>866</v>
      </c>
      <c r="G115" s="57" t="s">
        <v>43</v>
      </c>
      <c r="H115" s="124">
        <v>36</v>
      </c>
      <c r="I115" s="125">
        <v>46132</v>
      </c>
      <c r="J115" s="125">
        <v>46142</v>
      </c>
      <c r="K115" s="125">
        <v>46133</v>
      </c>
      <c r="L115" s="121" t="s">
        <v>858</v>
      </c>
      <c r="M115" s="57" t="s">
        <v>43</v>
      </c>
      <c r="N115" s="124">
        <v>36</v>
      </c>
      <c r="O115" s="117">
        <v>46137</v>
      </c>
      <c r="P115" s="122" t="s">
        <v>859</v>
      </c>
      <c r="Q115" s="57" t="s">
        <v>43</v>
      </c>
      <c r="R115" s="57">
        <v>36</v>
      </c>
      <c r="S115" s="54">
        <v>21</v>
      </c>
      <c r="T115" s="126"/>
      <c r="U115" s="127"/>
      <c r="V115" s="127">
        <f t="shared" si="1"/>
        <v>36</v>
      </c>
      <c r="W115" s="116" t="s">
        <v>45</v>
      </c>
      <c r="X115" s="128"/>
      <c r="Y115" s="116"/>
      <c r="Z115" s="127"/>
    </row>
    <row r="116" spans="1:26" s="123" customFormat="1" ht="30" x14ac:dyDescent="0.25">
      <c r="A116" s="116">
        <v>114</v>
      </c>
      <c r="B116" s="57" t="s">
        <v>56</v>
      </c>
      <c r="C116" s="57" t="s">
        <v>737</v>
      </c>
      <c r="D116" s="117">
        <v>46133</v>
      </c>
      <c r="E116" s="57" t="s">
        <v>867</v>
      </c>
      <c r="F116" s="132" t="s">
        <v>868</v>
      </c>
      <c r="G116" s="57" t="s">
        <v>64</v>
      </c>
      <c r="H116" s="57">
        <v>1</v>
      </c>
      <c r="I116" s="117">
        <v>46133</v>
      </c>
      <c r="J116" s="117">
        <v>46170</v>
      </c>
      <c r="K116" s="120">
        <v>46133</v>
      </c>
      <c r="L116" s="121" t="s">
        <v>869</v>
      </c>
      <c r="M116" s="57" t="s">
        <v>64</v>
      </c>
      <c r="N116" s="57">
        <v>1</v>
      </c>
      <c r="O116" s="117">
        <v>46134</v>
      </c>
      <c r="P116" s="122" t="s">
        <v>870</v>
      </c>
      <c r="Q116" s="57" t="s">
        <v>64</v>
      </c>
      <c r="R116" s="57">
        <v>2</v>
      </c>
      <c r="S116" s="137">
        <v>1275000</v>
      </c>
      <c r="T116" s="126"/>
      <c r="U116" s="127"/>
      <c r="V116" s="127">
        <f t="shared" si="1"/>
        <v>2</v>
      </c>
      <c r="W116" s="116" t="s">
        <v>871</v>
      </c>
      <c r="X116" s="128" t="s">
        <v>872</v>
      </c>
      <c r="Y116" s="116" t="s">
        <v>873</v>
      </c>
      <c r="Z116" s="116" t="s">
        <v>848</v>
      </c>
    </row>
    <row r="117" spans="1:26" s="123" customFormat="1" x14ac:dyDescent="0.25">
      <c r="A117" s="116">
        <v>115</v>
      </c>
      <c r="B117" s="57" t="s">
        <v>56</v>
      </c>
      <c r="C117" s="57" t="s">
        <v>232</v>
      </c>
      <c r="D117" s="117">
        <v>46133</v>
      </c>
      <c r="E117" s="57" t="s">
        <v>874</v>
      </c>
      <c r="F117" s="118" t="s">
        <v>875</v>
      </c>
      <c r="G117" s="57" t="s">
        <v>43</v>
      </c>
      <c r="H117" s="57">
        <v>100</v>
      </c>
      <c r="I117" s="117">
        <v>46133</v>
      </c>
      <c r="J117" s="117">
        <v>46142</v>
      </c>
      <c r="K117" s="125">
        <v>46133</v>
      </c>
      <c r="L117" s="121" t="s">
        <v>876</v>
      </c>
      <c r="M117" s="57" t="s">
        <v>43</v>
      </c>
      <c r="N117" s="57">
        <v>100</v>
      </c>
      <c r="O117" s="117">
        <v>46136</v>
      </c>
      <c r="P117" s="122" t="s">
        <v>802</v>
      </c>
      <c r="Q117" s="158" t="s">
        <v>43</v>
      </c>
      <c r="R117" s="57">
        <v>100</v>
      </c>
      <c r="S117" s="54">
        <v>87.02</v>
      </c>
      <c r="T117" s="126"/>
      <c r="U117" s="127"/>
      <c r="V117" s="127">
        <f t="shared" si="1"/>
        <v>100</v>
      </c>
      <c r="W117" s="116" t="s">
        <v>705</v>
      </c>
      <c r="X117" s="128"/>
      <c r="Y117" s="116"/>
      <c r="Z117" s="127"/>
    </row>
    <row r="118" spans="1:26" s="123" customFormat="1" x14ac:dyDescent="0.25">
      <c r="A118" s="116">
        <v>116</v>
      </c>
      <c r="B118" s="57" t="s">
        <v>56</v>
      </c>
      <c r="C118" s="57" t="s">
        <v>232</v>
      </c>
      <c r="D118" s="117">
        <v>46133</v>
      </c>
      <c r="E118" s="57" t="s">
        <v>874</v>
      </c>
      <c r="F118" s="118" t="s">
        <v>214</v>
      </c>
      <c r="G118" s="57" t="s">
        <v>43</v>
      </c>
      <c r="H118" s="57">
        <v>32</v>
      </c>
      <c r="I118" s="117">
        <v>46133</v>
      </c>
      <c r="J118" s="117">
        <v>46142</v>
      </c>
      <c r="K118" s="125">
        <v>46133</v>
      </c>
      <c r="L118" s="121" t="s">
        <v>876</v>
      </c>
      <c r="M118" s="57" t="s">
        <v>43</v>
      </c>
      <c r="N118" s="57">
        <v>32</v>
      </c>
      <c r="O118" s="117">
        <v>46136</v>
      </c>
      <c r="P118" s="122" t="s">
        <v>802</v>
      </c>
      <c r="Q118" s="158" t="s">
        <v>43</v>
      </c>
      <c r="R118" s="57">
        <v>32</v>
      </c>
      <c r="S118" s="54">
        <v>101.96</v>
      </c>
      <c r="T118" s="126"/>
      <c r="U118" s="127"/>
      <c r="V118" s="127">
        <f t="shared" si="1"/>
        <v>32</v>
      </c>
      <c r="W118" s="116" t="s">
        <v>705</v>
      </c>
      <c r="X118" s="128"/>
      <c r="Y118" s="116"/>
      <c r="Z118" s="127"/>
    </row>
    <row r="119" spans="1:26" s="123" customFormat="1" x14ac:dyDescent="0.25">
      <c r="A119" s="116">
        <v>117</v>
      </c>
      <c r="B119" s="57" t="s">
        <v>56</v>
      </c>
      <c r="C119" s="57" t="s">
        <v>232</v>
      </c>
      <c r="D119" s="117">
        <v>46133</v>
      </c>
      <c r="E119" s="57" t="s">
        <v>874</v>
      </c>
      <c r="F119" s="118" t="s">
        <v>877</v>
      </c>
      <c r="G119" s="57" t="s">
        <v>43</v>
      </c>
      <c r="H119" s="57">
        <v>30</v>
      </c>
      <c r="I119" s="117">
        <v>46133</v>
      </c>
      <c r="J119" s="117">
        <v>46142</v>
      </c>
      <c r="K119" s="125">
        <v>46133</v>
      </c>
      <c r="L119" s="121" t="s">
        <v>876</v>
      </c>
      <c r="M119" s="57" t="s">
        <v>43</v>
      </c>
      <c r="N119" s="57">
        <v>30</v>
      </c>
      <c r="O119" s="117">
        <v>46136</v>
      </c>
      <c r="P119" s="122" t="s">
        <v>802</v>
      </c>
      <c r="Q119" s="158" t="s">
        <v>43</v>
      </c>
      <c r="R119" s="57">
        <v>30</v>
      </c>
      <c r="S119" s="54">
        <v>147.97999999999999</v>
      </c>
      <c r="T119" s="126"/>
      <c r="U119" s="127"/>
      <c r="V119" s="127">
        <f t="shared" si="1"/>
        <v>30</v>
      </c>
      <c r="W119" s="116" t="s">
        <v>705</v>
      </c>
      <c r="X119" s="128"/>
      <c r="Y119" s="116"/>
      <c r="Z119" s="127"/>
    </row>
    <row r="120" spans="1:26" s="123" customFormat="1" x14ac:dyDescent="0.25">
      <c r="A120" s="116">
        <v>118</v>
      </c>
      <c r="B120" s="57" t="s">
        <v>56</v>
      </c>
      <c r="C120" s="57" t="s">
        <v>232</v>
      </c>
      <c r="D120" s="117">
        <v>46133</v>
      </c>
      <c r="E120" s="57" t="s">
        <v>874</v>
      </c>
      <c r="F120" s="118" t="s">
        <v>152</v>
      </c>
      <c r="G120" s="57" t="s">
        <v>43</v>
      </c>
      <c r="H120" s="57">
        <v>100</v>
      </c>
      <c r="I120" s="117">
        <v>46133</v>
      </c>
      <c r="J120" s="117">
        <v>46142</v>
      </c>
      <c r="K120" s="125">
        <v>46133</v>
      </c>
      <c r="L120" s="121" t="s">
        <v>876</v>
      </c>
      <c r="M120" s="57" t="s">
        <v>43</v>
      </c>
      <c r="N120" s="57">
        <v>100</v>
      </c>
      <c r="O120" s="117">
        <v>46136</v>
      </c>
      <c r="P120" s="122" t="s">
        <v>802</v>
      </c>
      <c r="Q120" s="158" t="s">
        <v>43</v>
      </c>
      <c r="R120" s="57">
        <v>100</v>
      </c>
      <c r="S120" s="54">
        <v>30.42</v>
      </c>
      <c r="T120" s="126"/>
      <c r="U120" s="127"/>
      <c r="V120" s="127">
        <f t="shared" si="1"/>
        <v>100</v>
      </c>
      <c r="W120" s="116" t="s">
        <v>705</v>
      </c>
      <c r="X120" s="128"/>
      <c r="Y120" s="116"/>
      <c r="Z120" s="127"/>
    </row>
    <row r="121" spans="1:26" s="123" customFormat="1" x14ac:dyDescent="0.25">
      <c r="A121" s="116">
        <v>119</v>
      </c>
      <c r="B121" s="57" t="s">
        <v>56</v>
      </c>
      <c r="C121" s="57" t="s">
        <v>232</v>
      </c>
      <c r="D121" s="117">
        <v>46133</v>
      </c>
      <c r="E121" s="57" t="s">
        <v>874</v>
      </c>
      <c r="F121" s="118" t="s">
        <v>878</v>
      </c>
      <c r="G121" s="57" t="s">
        <v>43</v>
      </c>
      <c r="H121" s="57">
        <v>50</v>
      </c>
      <c r="I121" s="117">
        <v>46133</v>
      </c>
      <c r="J121" s="117">
        <v>46142</v>
      </c>
      <c r="K121" s="125">
        <v>46133</v>
      </c>
      <c r="L121" s="121" t="s">
        <v>876</v>
      </c>
      <c r="M121" s="57" t="s">
        <v>43</v>
      </c>
      <c r="N121" s="57">
        <v>50</v>
      </c>
      <c r="O121" s="117">
        <v>46136</v>
      </c>
      <c r="P121" s="122" t="s">
        <v>802</v>
      </c>
      <c r="Q121" s="158" t="s">
        <v>43</v>
      </c>
      <c r="R121" s="57">
        <v>50</v>
      </c>
      <c r="S121" s="54">
        <v>32.130000000000003</v>
      </c>
      <c r="T121" s="126"/>
      <c r="U121" s="127"/>
      <c r="V121" s="127">
        <f t="shared" si="1"/>
        <v>50</v>
      </c>
      <c r="W121" s="116" t="s">
        <v>705</v>
      </c>
      <c r="X121" s="128"/>
      <c r="Y121" s="116"/>
      <c r="Z121" s="127"/>
    </row>
    <row r="122" spans="1:26" s="123" customFormat="1" x14ac:dyDescent="0.25">
      <c r="A122" s="116">
        <v>120</v>
      </c>
      <c r="B122" s="57" t="s">
        <v>56</v>
      </c>
      <c r="C122" s="57" t="s">
        <v>232</v>
      </c>
      <c r="D122" s="117">
        <v>46133</v>
      </c>
      <c r="E122" s="57" t="s">
        <v>874</v>
      </c>
      <c r="F122" s="118" t="s">
        <v>164</v>
      </c>
      <c r="G122" s="57" t="s">
        <v>43</v>
      </c>
      <c r="H122" s="57">
        <v>50</v>
      </c>
      <c r="I122" s="117">
        <v>46133</v>
      </c>
      <c r="J122" s="117">
        <v>46142</v>
      </c>
      <c r="K122" s="125">
        <v>46133</v>
      </c>
      <c r="L122" s="121" t="s">
        <v>876</v>
      </c>
      <c r="M122" s="57" t="s">
        <v>43</v>
      </c>
      <c r="N122" s="57">
        <v>50</v>
      </c>
      <c r="O122" s="117">
        <v>46136</v>
      </c>
      <c r="P122" s="122" t="s">
        <v>802</v>
      </c>
      <c r="Q122" s="158" t="s">
        <v>43</v>
      </c>
      <c r="R122" s="57">
        <v>50</v>
      </c>
      <c r="S122" s="54">
        <v>11.54</v>
      </c>
      <c r="T122" s="126"/>
      <c r="U122" s="127"/>
      <c r="V122" s="127">
        <f t="shared" si="1"/>
        <v>50</v>
      </c>
      <c r="W122" s="116" t="s">
        <v>705</v>
      </c>
      <c r="X122" s="128"/>
      <c r="Y122" s="116"/>
      <c r="Z122" s="127"/>
    </row>
    <row r="123" spans="1:26" s="123" customFormat="1" x14ac:dyDescent="0.25">
      <c r="A123" s="116">
        <v>121</v>
      </c>
      <c r="B123" s="57" t="s">
        <v>56</v>
      </c>
      <c r="C123" s="57" t="s">
        <v>232</v>
      </c>
      <c r="D123" s="117">
        <v>46133</v>
      </c>
      <c r="E123" s="57" t="s">
        <v>874</v>
      </c>
      <c r="F123" s="118" t="s">
        <v>213</v>
      </c>
      <c r="G123" s="57" t="s">
        <v>43</v>
      </c>
      <c r="H123" s="57">
        <v>50</v>
      </c>
      <c r="I123" s="117">
        <v>46133</v>
      </c>
      <c r="J123" s="117">
        <v>46142</v>
      </c>
      <c r="K123" s="125">
        <v>46133</v>
      </c>
      <c r="L123" s="121" t="s">
        <v>876</v>
      </c>
      <c r="M123" s="57" t="s">
        <v>43</v>
      </c>
      <c r="N123" s="57">
        <v>50</v>
      </c>
      <c r="O123" s="117">
        <v>46136</v>
      </c>
      <c r="P123" s="122" t="s">
        <v>802</v>
      </c>
      <c r="Q123" s="158" t="s">
        <v>43</v>
      </c>
      <c r="R123" s="57">
        <v>50</v>
      </c>
      <c r="S123" s="54">
        <v>6.14</v>
      </c>
      <c r="T123" s="126"/>
      <c r="U123" s="127"/>
      <c r="V123" s="127">
        <f t="shared" si="1"/>
        <v>50</v>
      </c>
      <c r="W123" s="116" t="s">
        <v>705</v>
      </c>
      <c r="X123" s="128"/>
      <c r="Y123" s="116"/>
      <c r="Z123" s="127"/>
    </row>
    <row r="124" spans="1:26" s="123" customFormat="1" x14ac:dyDescent="0.25">
      <c r="A124" s="116">
        <v>122</v>
      </c>
      <c r="B124" s="57" t="s">
        <v>58</v>
      </c>
      <c r="C124" s="57" t="s">
        <v>879</v>
      </c>
      <c r="D124" s="117">
        <v>46136</v>
      </c>
      <c r="E124" s="57" t="s">
        <v>880</v>
      </c>
      <c r="F124" s="118" t="s">
        <v>818</v>
      </c>
      <c r="G124" s="57" t="s">
        <v>43</v>
      </c>
      <c r="H124" s="57">
        <v>16</v>
      </c>
      <c r="I124" s="117">
        <v>46136</v>
      </c>
      <c r="J124" s="117">
        <v>46167</v>
      </c>
      <c r="K124" s="125">
        <v>46136</v>
      </c>
      <c r="L124" s="121" t="s">
        <v>881</v>
      </c>
      <c r="M124" s="57" t="s">
        <v>43</v>
      </c>
      <c r="N124" s="57">
        <v>16</v>
      </c>
      <c r="O124" s="117"/>
      <c r="P124" s="122"/>
      <c r="Q124" s="57"/>
      <c r="R124" s="57"/>
      <c r="S124" s="54"/>
      <c r="T124" s="126"/>
      <c r="U124" s="127"/>
      <c r="V124" s="127">
        <f t="shared" si="1"/>
        <v>0</v>
      </c>
      <c r="W124" s="116"/>
      <c r="X124" s="128"/>
      <c r="Y124" s="116"/>
      <c r="Z124" s="127"/>
    </row>
    <row r="125" spans="1:26" s="123" customFormat="1" x14ac:dyDescent="0.25">
      <c r="A125" s="116">
        <v>123</v>
      </c>
      <c r="B125" s="57" t="s">
        <v>58</v>
      </c>
      <c r="C125" s="57" t="s">
        <v>879</v>
      </c>
      <c r="D125" s="117">
        <v>46136</v>
      </c>
      <c r="E125" s="57" t="s">
        <v>880</v>
      </c>
      <c r="F125" s="118" t="s">
        <v>96</v>
      </c>
      <c r="G125" s="57" t="s">
        <v>47</v>
      </c>
      <c r="H125" s="57">
        <v>100</v>
      </c>
      <c r="I125" s="117">
        <v>46136</v>
      </c>
      <c r="J125" s="117">
        <v>46167</v>
      </c>
      <c r="K125" s="125">
        <v>46136</v>
      </c>
      <c r="L125" s="121" t="s">
        <v>881</v>
      </c>
      <c r="M125" s="57" t="s">
        <v>47</v>
      </c>
      <c r="N125" s="57">
        <v>100</v>
      </c>
      <c r="O125" s="117"/>
      <c r="P125" s="122"/>
      <c r="Q125" s="57"/>
      <c r="R125" s="57"/>
      <c r="S125" s="54"/>
      <c r="T125" s="126"/>
      <c r="U125" s="127"/>
      <c r="V125" s="127">
        <f t="shared" si="1"/>
        <v>0</v>
      </c>
      <c r="W125" s="116"/>
      <c r="X125" s="128"/>
      <c r="Y125" s="116"/>
      <c r="Z125" s="127"/>
    </row>
    <row r="126" spans="1:26" s="123" customFormat="1" ht="90" x14ac:dyDescent="0.25">
      <c r="A126" s="116">
        <v>124</v>
      </c>
      <c r="B126" s="57" t="s">
        <v>58</v>
      </c>
      <c r="C126" s="57" t="s">
        <v>696</v>
      </c>
      <c r="D126" s="117">
        <v>46140</v>
      </c>
      <c r="E126" s="57" t="s">
        <v>882</v>
      </c>
      <c r="F126" s="132" t="s">
        <v>883</v>
      </c>
      <c r="G126" s="57" t="s">
        <v>47</v>
      </c>
      <c r="H126" s="57">
        <v>300</v>
      </c>
      <c r="I126" s="117">
        <v>46140</v>
      </c>
      <c r="J126" s="117">
        <v>46162</v>
      </c>
      <c r="K126" s="117">
        <v>46140</v>
      </c>
      <c r="L126" s="121" t="s">
        <v>884</v>
      </c>
      <c r="M126" s="57"/>
      <c r="N126" s="57"/>
      <c r="O126" s="117"/>
      <c r="P126" s="122"/>
      <c r="Q126" s="57"/>
      <c r="R126" s="57"/>
      <c r="S126" s="54"/>
      <c r="T126" s="126"/>
      <c r="U126" s="127"/>
      <c r="V126" s="127">
        <f t="shared" si="1"/>
        <v>0</v>
      </c>
      <c r="W126" s="116"/>
      <c r="X126" s="128"/>
      <c r="Y126" s="116"/>
      <c r="Z126" s="127"/>
    </row>
    <row r="127" spans="1:26" s="123" customFormat="1" x14ac:dyDescent="0.25">
      <c r="A127" s="116">
        <v>125</v>
      </c>
      <c r="B127" s="57"/>
      <c r="C127" s="57"/>
      <c r="D127" s="117"/>
      <c r="E127" s="57"/>
      <c r="F127" s="118"/>
      <c r="G127" s="57"/>
      <c r="H127" s="57"/>
      <c r="I127" s="117"/>
      <c r="J127" s="117"/>
      <c r="K127" s="117"/>
      <c r="L127" s="138"/>
      <c r="M127" s="57"/>
      <c r="N127" s="57"/>
      <c r="O127" s="117"/>
      <c r="P127" s="122"/>
      <c r="Q127" s="57"/>
      <c r="R127" s="57"/>
      <c r="S127" s="54"/>
      <c r="T127" s="126"/>
      <c r="U127" s="127"/>
      <c r="V127" s="127">
        <f t="shared" si="1"/>
        <v>0</v>
      </c>
      <c r="W127" s="116"/>
      <c r="X127" s="128"/>
      <c r="Y127" s="116"/>
      <c r="Z127" s="127"/>
    </row>
    <row r="128" spans="1:26" s="123" customFormat="1" x14ac:dyDescent="0.25">
      <c r="A128" s="116">
        <v>126</v>
      </c>
      <c r="B128" s="57"/>
      <c r="C128" s="57"/>
      <c r="D128" s="117"/>
      <c r="E128" s="57"/>
      <c r="F128" s="118"/>
      <c r="G128" s="57"/>
      <c r="H128" s="57"/>
      <c r="I128" s="117"/>
      <c r="J128" s="117"/>
      <c r="K128" s="117"/>
      <c r="L128" s="138"/>
      <c r="M128" s="57"/>
      <c r="N128" s="57"/>
      <c r="O128" s="117"/>
      <c r="P128" s="122"/>
      <c r="Q128" s="57"/>
      <c r="R128" s="57"/>
      <c r="S128" s="54"/>
      <c r="T128" s="126"/>
      <c r="U128" s="127"/>
      <c r="V128" s="127">
        <f t="shared" si="1"/>
        <v>0</v>
      </c>
      <c r="W128" s="116"/>
      <c r="X128" s="128"/>
      <c r="Y128" s="116"/>
      <c r="Z128" s="127"/>
    </row>
    <row r="129" spans="1:26" s="123" customFormat="1" x14ac:dyDescent="0.25">
      <c r="A129" s="116">
        <v>127</v>
      </c>
      <c r="B129" s="57"/>
      <c r="C129" s="57"/>
      <c r="D129" s="117"/>
      <c r="E129" s="57"/>
      <c r="F129" s="118"/>
      <c r="G129" s="57"/>
      <c r="H129" s="57"/>
      <c r="I129" s="117"/>
      <c r="J129" s="117"/>
      <c r="K129" s="117"/>
      <c r="L129" s="138"/>
      <c r="M129" s="57"/>
      <c r="N129" s="57"/>
      <c r="O129" s="117"/>
      <c r="P129" s="122"/>
      <c r="Q129" s="57"/>
      <c r="R129" s="57"/>
      <c r="S129" s="54"/>
      <c r="T129" s="126"/>
      <c r="U129" s="127"/>
      <c r="V129" s="127">
        <f t="shared" si="1"/>
        <v>0</v>
      </c>
      <c r="W129" s="116"/>
      <c r="X129" s="128"/>
      <c r="Y129" s="116"/>
      <c r="Z129" s="127"/>
    </row>
    <row r="130" spans="1:26" s="123" customFormat="1" x14ac:dyDescent="0.25">
      <c r="A130" s="116">
        <v>128</v>
      </c>
      <c r="B130" s="57"/>
      <c r="C130" s="57"/>
      <c r="D130" s="117"/>
      <c r="E130" s="57"/>
      <c r="F130" s="118"/>
      <c r="G130" s="57"/>
      <c r="H130" s="57"/>
      <c r="I130" s="117"/>
      <c r="J130" s="117"/>
      <c r="K130" s="117"/>
      <c r="L130" s="138"/>
      <c r="M130" s="57"/>
      <c r="N130" s="57"/>
      <c r="O130" s="117"/>
      <c r="P130" s="122"/>
      <c r="Q130" s="57"/>
      <c r="R130" s="57"/>
      <c r="S130" s="54"/>
      <c r="T130" s="126"/>
      <c r="U130" s="127"/>
      <c r="V130" s="127">
        <f t="shared" si="1"/>
        <v>0</v>
      </c>
      <c r="W130" s="116"/>
      <c r="X130" s="128"/>
      <c r="Y130" s="116"/>
      <c r="Z130" s="127"/>
    </row>
    <row r="131" spans="1:26" s="123" customFormat="1" x14ac:dyDescent="0.25">
      <c r="A131" s="116">
        <v>129</v>
      </c>
      <c r="B131" s="57"/>
      <c r="C131" s="57"/>
      <c r="D131" s="117"/>
      <c r="E131" s="57"/>
      <c r="F131" s="118"/>
      <c r="G131" s="57"/>
      <c r="H131" s="57"/>
      <c r="I131" s="117"/>
      <c r="J131" s="117"/>
      <c r="K131" s="117"/>
      <c r="L131" s="138"/>
      <c r="M131" s="57"/>
      <c r="N131" s="57"/>
      <c r="O131" s="117"/>
      <c r="P131" s="122"/>
      <c r="Q131" s="57"/>
      <c r="R131" s="57"/>
      <c r="S131" s="54"/>
      <c r="T131" s="126"/>
      <c r="U131" s="127"/>
      <c r="V131" s="127">
        <f t="shared" si="1"/>
        <v>0</v>
      </c>
      <c r="W131" s="116"/>
      <c r="X131" s="128"/>
      <c r="Y131" s="116"/>
      <c r="Z131" s="127"/>
    </row>
    <row r="132" spans="1:26" s="123" customFormat="1" x14ac:dyDescent="0.25">
      <c r="A132" s="116">
        <v>130</v>
      </c>
      <c r="B132" s="57"/>
      <c r="C132" s="57"/>
      <c r="D132" s="117"/>
      <c r="E132" s="57"/>
      <c r="F132" s="118"/>
      <c r="G132" s="57"/>
      <c r="H132" s="57"/>
      <c r="I132" s="117"/>
      <c r="J132" s="117"/>
      <c r="K132" s="117"/>
      <c r="L132" s="138"/>
      <c r="M132" s="57"/>
      <c r="N132" s="57"/>
      <c r="O132" s="117"/>
      <c r="P132" s="122"/>
      <c r="Q132" s="57"/>
      <c r="R132" s="57"/>
      <c r="S132" s="54"/>
      <c r="T132" s="126"/>
      <c r="U132" s="127"/>
      <c r="V132" s="127">
        <f t="shared" si="1"/>
        <v>0</v>
      </c>
      <c r="W132" s="116"/>
      <c r="X132" s="128"/>
      <c r="Y132" s="116"/>
      <c r="Z132" s="127"/>
    </row>
    <row r="133" spans="1:26" s="123" customFormat="1" x14ac:dyDescent="0.25">
      <c r="A133" s="116">
        <v>131</v>
      </c>
      <c r="B133" s="57"/>
      <c r="C133" s="57"/>
      <c r="D133" s="117"/>
      <c r="E133" s="57"/>
      <c r="F133" s="118"/>
      <c r="G133" s="57"/>
      <c r="H133" s="57"/>
      <c r="I133" s="117"/>
      <c r="J133" s="117"/>
      <c r="K133" s="117"/>
      <c r="L133" s="138"/>
      <c r="M133" s="57"/>
      <c r="N133" s="57"/>
      <c r="O133" s="117"/>
      <c r="P133" s="122"/>
      <c r="Q133" s="57"/>
      <c r="R133" s="57"/>
      <c r="S133" s="54"/>
      <c r="T133" s="126"/>
      <c r="U133" s="127"/>
      <c r="V133" s="127">
        <f t="shared" si="1"/>
        <v>0</v>
      </c>
      <c r="W133" s="116"/>
      <c r="X133" s="128"/>
      <c r="Y133" s="116"/>
      <c r="Z133" s="127"/>
    </row>
    <row r="134" spans="1:26" s="123" customFormat="1" x14ac:dyDescent="0.25">
      <c r="A134" s="116">
        <v>132</v>
      </c>
      <c r="B134" s="57"/>
      <c r="C134" s="57"/>
      <c r="D134" s="117"/>
      <c r="E134" s="57"/>
      <c r="F134" s="118"/>
      <c r="G134" s="57"/>
      <c r="H134" s="57"/>
      <c r="I134" s="117"/>
      <c r="J134" s="117"/>
      <c r="K134" s="117"/>
      <c r="L134" s="138"/>
      <c r="M134" s="57"/>
      <c r="N134" s="57"/>
      <c r="O134" s="117"/>
      <c r="P134" s="122"/>
      <c r="Q134" s="57"/>
      <c r="R134" s="57"/>
      <c r="S134" s="54"/>
      <c r="T134" s="126"/>
      <c r="U134" s="127"/>
      <c r="V134" s="127">
        <f t="shared" si="1"/>
        <v>0</v>
      </c>
      <c r="W134" s="116"/>
      <c r="X134" s="128"/>
      <c r="Y134" s="116"/>
      <c r="Z134" s="127"/>
    </row>
    <row r="135" spans="1:26" s="123" customFormat="1" x14ac:dyDescent="0.25">
      <c r="A135" s="116">
        <v>133</v>
      </c>
      <c r="B135" s="57"/>
      <c r="C135" s="57"/>
      <c r="D135" s="117"/>
      <c r="E135" s="57"/>
      <c r="F135" s="118"/>
      <c r="G135" s="57"/>
      <c r="H135" s="57"/>
      <c r="I135" s="117"/>
      <c r="J135" s="117"/>
      <c r="K135" s="117"/>
      <c r="L135" s="138"/>
      <c r="M135" s="57"/>
      <c r="N135" s="57"/>
      <c r="O135" s="117"/>
      <c r="P135" s="122"/>
      <c r="Q135" s="57"/>
      <c r="R135" s="57"/>
      <c r="S135" s="54"/>
      <c r="T135" s="126"/>
      <c r="U135" s="127"/>
      <c r="V135" s="127">
        <f t="shared" si="1"/>
        <v>0</v>
      </c>
      <c r="W135" s="116"/>
      <c r="X135" s="128"/>
      <c r="Y135" s="116"/>
      <c r="Z135" s="127"/>
    </row>
    <row r="136" spans="1:26" s="123" customFormat="1" x14ac:dyDescent="0.25">
      <c r="A136" s="116">
        <v>134</v>
      </c>
      <c r="B136" s="57"/>
      <c r="C136" s="57"/>
      <c r="D136" s="117"/>
      <c r="E136" s="57"/>
      <c r="F136" s="118"/>
      <c r="G136" s="57"/>
      <c r="H136" s="57"/>
      <c r="I136" s="117"/>
      <c r="J136" s="117"/>
      <c r="K136" s="117"/>
      <c r="L136" s="138"/>
      <c r="M136" s="57"/>
      <c r="N136" s="57"/>
      <c r="O136" s="117"/>
      <c r="P136" s="122"/>
      <c r="Q136" s="57"/>
      <c r="R136" s="57"/>
      <c r="S136" s="54"/>
      <c r="T136" s="126"/>
      <c r="U136" s="127"/>
      <c r="V136" s="127">
        <f t="shared" si="1"/>
        <v>0</v>
      </c>
      <c r="W136" s="116"/>
      <c r="X136" s="128"/>
      <c r="Y136" s="116"/>
      <c r="Z136" s="127"/>
    </row>
    <row r="137" spans="1:26" s="123" customFormat="1" x14ac:dyDescent="0.25">
      <c r="A137" s="116">
        <v>135</v>
      </c>
      <c r="B137" s="57"/>
      <c r="C137" s="57"/>
      <c r="D137" s="117"/>
      <c r="E137" s="57"/>
      <c r="F137" s="118"/>
      <c r="G137" s="57"/>
      <c r="H137" s="57"/>
      <c r="I137" s="117"/>
      <c r="J137" s="117"/>
      <c r="K137" s="117"/>
      <c r="L137" s="138"/>
      <c r="M137" s="57"/>
      <c r="N137" s="57"/>
      <c r="O137" s="117"/>
      <c r="P137" s="122"/>
      <c r="Q137" s="57"/>
      <c r="R137" s="57"/>
      <c r="S137" s="54"/>
      <c r="T137" s="126"/>
      <c r="U137" s="127"/>
      <c r="V137" s="127">
        <f t="shared" si="1"/>
        <v>0</v>
      </c>
      <c r="W137" s="116"/>
      <c r="X137" s="128"/>
      <c r="Y137" s="116"/>
      <c r="Z137" s="127"/>
    </row>
    <row r="138" spans="1:26" s="123" customFormat="1" x14ac:dyDescent="0.25">
      <c r="A138" s="116">
        <v>136</v>
      </c>
      <c r="B138" s="57"/>
      <c r="C138" s="57"/>
      <c r="D138" s="117"/>
      <c r="E138" s="57"/>
      <c r="F138" s="118"/>
      <c r="G138" s="57"/>
      <c r="H138" s="57"/>
      <c r="I138" s="117"/>
      <c r="J138" s="117"/>
      <c r="K138" s="117"/>
      <c r="L138" s="138"/>
      <c r="M138" s="57"/>
      <c r="N138" s="57"/>
      <c r="O138" s="117"/>
      <c r="P138" s="122"/>
      <c r="Q138" s="57"/>
      <c r="R138" s="57"/>
      <c r="S138" s="54"/>
      <c r="T138" s="126"/>
      <c r="U138" s="127"/>
      <c r="V138" s="127">
        <f t="shared" si="1"/>
        <v>0</v>
      </c>
      <c r="W138" s="116"/>
      <c r="X138" s="128"/>
      <c r="Y138" s="116"/>
      <c r="Z138" s="127"/>
    </row>
    <row r="139" spans="1:26" s="123" customFormat="1" x14ac:dyDescent="0.25">
      <c r="A139" s="116">
        <v>137</v>
      </c>
      <c r="B139" s="57"/>
      <c r="C139" s="57"/>
      <c r="D139" s="117"/>
      <c r="E139" s="57"/>
      <c r="F139" s="118"/>
      <c r="G139" s="57"/>
      <c r="H139" s="57"/>
      <c r="I139" s="117"/>
      <c r="J139" s="117"/>
      <c r="K139" s="117"/>
      <c r="L139" s="138"/>
      <c r="M139" s="57"/>
      <c r="N139" s="57"/>
      <c r="O139" s="117"/>
      <c r="P139" s="122"/>
      <c r="Q139" s="57"/>
      <c r="R139" s="57"/>
      <c r="S139" s="54"/>
      <c r="T139" s="126"/>
      <c r="U139" s="127"/>
      <c r="V139" s="127">
        <f t="shared" si="1"/>
        <v>0</v>
      </c>
      <c r="W139" s="116"/>
      <c r="X139" s="128"/>
      <c r="Y139" s="116"/>
      <c r="Z139" s="127"/>
    </row>
    <row r="140" spans="1:26" s="123" customFormat="1" x14ac:dyDescent="0.25">
      <c r="A140" s="116">
        <v>138</v>
      </c>
      <c r="B140" s="57"/>
      <c r="C140" s="57"/>
      <c r="D140" s="117"/>
      <c r="E140" s="57"/>
      <c r="F140" s="118"/>
      <c r="G140" s="57"/>
      <c r="H140" s="57"/>
      <c r="I140" s="117"/>
      <c r="J140" s="117"/>
      <c r="K140" s="117"/>
      <c r="L140" s="138"/>
      <c r="M140" s="57"/>
      <c r="N140" s="57"/>
      <c r="O140" s="117"/>
      <c r="P140" s="122"/>
      <c r="Q140" s="57"/>
      <c r="R140" s="57"/>
      <c r="S140" s="54"/>
      <c r="T140" s="126"/>
      <c r="U140" s="127"/>
      <c r="V140" s="127">
        <f t="shared" si="1"/>
        <v>0</v>
      </c>
      <c r="W140" s="116"/>
      <c r="X140" s="128"/>
      <c r="Y140" s="116"/>
      <c r="Z140" s="127"/>
    </row>
    <row r="141" spans="1:26" s="123" customFormat="1" x14ac:dyDescent="0.25">
      <c r="A141" s="116">
        <v>139</v>
      </c>
      <c r="B141" s="57"/>
      <c r="C141" s="57"/>
      <c r="D141" s="117"/>
      <c r="E141" s="57"/>
      <c r="F141" s="118"/>
      <c r="G141" s="57"/>
      <c r="H141" s="57"/>
      <c r="I141" s="117"/>
      <c r="J141" s="117"/>
      <c r="K141" s="117"/>
      <c r="L141" s="138"/>
      <c r="M141" s="57"/>
      <c r="N141" s="57"/>
      <c r="O141" s="117"/>
      <c r="P141" s="122"/>
      <c r="Q141" s="57"/>
      <c r="R141" s="57"/>
      <c r="S141" s="54"/>
      <c r="T141" s="126"/>
      <c r="U141" s="127"/>
      <c r="V141" s="127">
        <f t="shared" si="1"/>
        <v>0</v>
      </c>
      <c r="W141" s="116"/>
      <c r="X141" s="128"/>
      <c r="Y141" s="116"/>
      <c r="Z141" s="127"/>
    </row>
    <row r="142" spans="1:26" s="147" customFormat="1" x14ac:dyDescent="0.25">
      <c r="A142" s="116">
        <v>140</v>
      </c>
      <c r="B142" s="116"/>
      <c r="C142" s="116"/>
      <c r="D142" s="126"/>
      <c r="E142" s="116"/>
      <c r="F142" s="139"/>
      <c r="G142" s="116"/>
      <c r="H142" s="140"/>
      <c r="I142" s="126"/>
      <c r="J142" s="126"/>
      <c r="K142" s="126"/>
      <c r="L142" s="141"/>
      <c r="M142" s="116"/>
      <c r="N142" s="116"/>
      <c r="O142" s="142"/>
      <c r="P142" s="143"/>
      <c r="Q142" s="116"/>
      <c r="R142" s="116"/>
      <c r="S142" s="144"/>
      <c r="T142" s="140"/>
      <c r="U142" s="145"/>
      <c r="V142" s="127">
        <f t="shared" si="1"/>
        <v>0</v>
      </c>
      <c r="W142" s="140"/>
      <c r="X142" s="146"/>
      <c r="Y142" s="145"/>
      <c r="Z142" s="145"/>
    </row>
    <row r="143" spans="1:26" s="147" customFormat="1" x14ac:dyDescent="0.25">
      <c r="A143" s="116">
        <v>141</v>
      </c>
      <c r="B143" s="145"/>
      <c r="C143" s="140"/>
      <c r="D143" s="140"/>
      <c r="E143" s="140"/>
      <c r="F143" s="139"/>
      <c r="G143" s="140"/>
      <c r="H143" s="140"/>
      <c r="I143" s="140"/>
      <c r="J143" s="140"/>
      <c r="K143" s="140"/>
      <c r="L143" s="148"/>
      <c r="M143" s="140"/>
      <c r="N143" s="140"/>
      <c r="O143" s="140"/>
      <c r="P143" s="143"/>
      <c r="Q143" s="140"/>
      <c r="R143" s="140"/>
      <c r="S143" s="144"/>
      <c r="T143" s="140"/>
      <c r="U143" s="145"/>
      <c r="V143" s="127">
        <f t="shared" si="1"/>
        <v>0</v>
      </c>
      <c r="W143" s="140"/>
      <c r="X143" s="146"/>
      <c r="Y143" s="145"/>
      <c r="Z143" s="145"/>
    </row>
    <row r="144" spans="1:26" s="147" customFormat="1" x14ac:dyDescent="0.25">
      <c r="C144" s="149"/>
      <c r="D144" s="149"/>
      <c r="E144" s="149"/>
      <c r="F144" s="150"/>
      <c r="G144" s="149"/>
      <c r="H144" s="149"/>
      <c r="I144" s="149"/>
      <c r="J144" s="149"/>
      <c r="K144" s="149"/>
      <c r="L144" s="149"/>
      <c r="M144" s="149"/>
      <c r="N144" s="149"/>
      <c r="O144" s="149"/>
      <c r="P144" s="143"/>
      <c r="Q144" s="149"/>
      <c r="R144" s="149"/>
      <c r="S144" s="149"/>
      <c r="T144" s="149"/>
      <c r="U144" s="149"/>
      <c r="V144" s="149"/>
      <c r="W144" s="149"/>
      <c r="X144" s="146"/>
    </row>
    <row r="145" spans="6:27" x14ac:dyDescent="0.25">
      <c r="T145" s="153"/>
      <c r="U145" s="153"/>
    </row>
    <row r="146" spans="6:27" x14ac:dyDescent="0.25">
      <c r="S146" s="153"/>
      <c r="T146" s="153"/>
      <c r="U146" s="153"/>
      <c r="W146" s="153"/>
      <c r="X146" s="151"/>
      <c r="AA146" s="155"/>
    </row>
    <row r="147" spans="6:27" x14ac:dyDescent="0.25">
      <c r="S147" s="153"/>
    </row>
    <row r="148" spans="6:27" x14ac:dyDescent="0.25">
      <c r="S148" s="153"/>
    </row>
    <row r="149" spans="6:27" x14ac:dyDescent="0.25">
      <c r="S149" s="153"/>
    </row>
    <row r="150" spans="6:27" x14ac:dyDescent="0.25">
      <c r="Y150" t="s">
        <v>48</v>
      </c>
    </row>
    <row r="152" spans="6:27" x14ac:dyDescent="0.25">
      <c r="F152" s="152" t="s">
        <v>885</v>
      </c>
      <c r="P152" s="156"/>
    </row>
  </sheetData>
  <mergeCells count="1">
    <mergeCell ref="A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DRR 2026-2027</vt:lpstr>
      <vt:lpstr>PR 2026-2027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2026-04-28T05:37:52Z</dcterms:modified>
</cp:coreProperties>
</file>